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20055" windowHeight="1048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Plan1!$A$1:$G$194</definedName>
  </definedNames>
  <calcPr calcId="144525"/>
</workbook>
</file>

<file path=xl/calcChain.xml><?xml version="1.0" encoding="utf-8"?>
<calcChain xmlns="http://schemas.openxmlformats.org/spreadsheetml/2006/main">
  <c r="F101" i="1" l="1"/>
  <c r="E101" i="1"/>
  <c r="F99" i="1"/>
  <c r="G99" i="1" s="1"/>
  <c r="E99" i="1"/>
  <c r="F97" i="1"/>
  <c r="E97" i="1"/>
  <c r="F95" i="1"/>
  <c r="F103" i="1" s="1"/>
  <c r="F89" i="1"/>
  <c r="G89" i="1" s="1"/>
  <c r="E89" i="1"/>
  <c r="F87" i="1"/>
  <c r="E87" i="1"/>
  <c r="F85" i="1"/>
  <c r="F91" i="1" s="1"/>
  <c r="E85" i="1"/>
  <c r="E91" i="1" s="1"/>
  <c r="G91" i="1" s="1"/>
  <c r="F191" i="1"/>
  <c r="E191" i="1"/>
  <c r="F189" i="1"/>
  <c r="E189" i="1"/>
  <c r="F183" i="1"/>
  <c r="E183" i="1"/>
  <c r="F181" i="1"/>
  <c r="F185" i="1" s="1"/>
  <c r="E181" i="1"/>
  <c r="E185" i="1" s="1"/>
  <c r="F179" i="1"/>
  <c r="E179" i="1"/>
  <c r="F173" i="1"/>
  <c r="E173" i="1"/>
  <c r="G173" i="1" s="1"/>
  <c r="F171" i="1"/>
  <c r="F175" i="1" s="1"/>
  <c r="E171" i="1"/>
  <c r="G171" i="1" s="1"/>
  <c r="F165" i="1"/>
  <c r="F167" i="1" s="1"/>
  <c r="E165" i="1"/>
  <c r="E167" i="1" s="1"/>
  <c r="G167" i="1" s="1"/>
  <c r="F163" i="1"/>
  <c r="E163" i="1"/>
  <c r="G157" i="1"/>
  <c r="F157" i="1"/>
  <c r="E157" i="1"/>
  <c r="E159" i="1" s="1"/>
  <c r="F155" i="1"/>
  <c r="E155" i="1"/>
  <c r="F153" i="1"/>
  <c r="E153" i="1"/>
  <c r="F151" i="1"/>
  <c r="E151" i="1"/>
  <c r="F149" i="1"/>
  <c r="E149" i="1"/>
  <c r="F147" i="1"/>
  <c r="E147" i="1"/>
  <c r="G147" i="1" s="1"/>
  <c r="F145" i="1"/>
  <c r="E145" i="1"/>
  <c r="F143" i="1"/>
  <c r="E143" i="1"/>
  <c r="G143" i="1" s="1"/>
  <c r="F139" i="1"/>
  <c r="E139" i="1"/>
  <c r="F137" i="1"/>
  <c r="E137" i="1"/>
  <c r="G137" i="1" s="1"/>
  <c r="F135" i="1"/>
  <c r="E135" i="1"/>
  <c r="F133" i="1"/>
  <c r="E133" i="1"/>
  <c r="G133" i="1" s="1"/>
  <c r="F131" i="1"/>
  <c r="E131" i="1"/>
  <c r="F129" i="1"/>
  <c r="E129" i="1"/>
  <c r="F127" i="1"/>
  <c r="E127" i="1"/>
  <c r="G127" i="1" s="1"/>
  <c r="F121" i="1"/>
  <c r="E121" i="1"/>
  <c r="F119" i="1"/>
  <c r="F123" i="1" s="1"/>
  <c r="E119" i="1"/>
  <c r="F117" i="1"/>
  <c r="E117" i="1"/>
  <c r="G117" i="1" s="1"/>
  <c r="F115" i="1"/>
  <c r="E115" i="1"/>
  <c r="G115" i="1" s="1"/>
  <c r="G113" i="1"/>
  <c r="F113" i="1"/>
  <c r="E113" i="1"/>
  <c r="E123" i="1" s="1"/>
  <c r="G123" i="1" s="1"/>
  <c r="E103" i="1"/>
  <c r="E95" i="1"/>
  <c r="G87" i="1"/>
  <c r="F79" i="1"/>
  <c r="E79" i="1"/>
  <c r="E73" i="1"/>
  <c r="F71" i="1"/>
  <c r="E71" i="1"/>
  <c r="G71" i="1" s="1"/>
  <c r="F69" i="1"/>
  <c r="F67" i="1"/>
  <c r="F75" i="1" s="1"/>
  <c r="F61" i="1"/>
  <c r="G61" i="1" s="1"/>
  <c r="E61" i="1"/>
  <c r="F57" i="1"/>
  <c r="E57" i="1"/>
  <c r="F53" i="1"/>
  <c r="E53" i="1"/>
  <c r="E47" i="1"/>
  <c r="F45" i="1"/>
  <c r="E45" i="1"/>
  <c r="F43" i="1"/>
  <c r="G43" i="1" s="1"/>
  <c r="E43" i="1"/>
  <c r="F41" i="1"/>
  <c r="E41" i="1"/>
  <c r="G41" i="1" s="1"/>
  <c r="F39" i="1"/>
  <c r="E39" i="1"/>
  <c r="G39" i="1" s="1"/>
  <c r="G37" i="1"/>
  <c r="F37" i="1"/>
  <c r="E37" i="1"/>
  <c r="F35" i="1"/>
  <c r="G35" i="1" s="1"/>
  <c r="E35" i="1"/>
  <c r="F33" i="1"/>
  <c r="F47" i="1" s="1"/>
  <c r="E33" i="1"/>
  <c r="F29" i="1"/>
  <c r="F27" i="1"/>
  <c r="E27" i="1"/>
  <c r="E29" i="1" s="1"/>
  <c r="F18" i="1"/>
  <c r="G18" i="1" s="1"/>
  <c r="E18" i="1"/>
  <c r="F10" i="1"/>
  <c r="G10" i="1" s="1"/>
  <c r="F8" i="1"/>
  <c r="E10" i="1"/>
  <c r="E8" i="1"/>
  <c r="G8" i="1" s="1"/>
  <c r="F107" i="1"/>
  <c r="E107" i="1"/>
  <c r="E109" i="1" s="1"/>
  <c r="G109" i="1" s="1"/>
  <c r="E69" i="1"/>
  <c r="G69" i="1" s="1"/>
  <c r="F22" i="1"/>
  <c r="E22" i="1"/>
  <c r="F20" i="1"/>
  <c r="E20" i="1"/>
  <c r="F51" i="1"/>
  <c r="E51" i="1"/>
  <c r="G53" i="1"/>
  <c r="G57" i="1"/>
  <c r="F59" i="1"/>
  <c r="E59" i="1"/>
  <c r="F55" i="1"/>
  <c r="E55" i="1"/>
  <c r="G67" i="1"/>
  <c r="G73" i="1"/>
  <c r="G80" i="1"/>
  <c r="G81" i="1"/>
  <c r="G101" i="1"/>
  <c r="G121" i="1"/>
  <c r="G135" i="1"/>
  <c r="G141" i="1"/>
  <c r="G145" i="1"/>
  <c r="G155" i="1"/>
  <c r="G163" i="1"/>
  <c r="G174" i="1"/>
  <c r="G179" i="1"/>
  <c r="G181" i="1"/>
  <c r="G183" i="1"/>
  <c r="G188" i="1"/>
  <c r="G189" i="1"/>
  <c r="F16" i="1"/>
  <c r="E16" i="1"/>
  <c r="G47" i="1" l="1"/>
  <c r="F23" i="1"/>
  <c r="G85" i="1"/>
  <c r="G51" i="1"/>
  <c r="G45" i="1"/>
  <c r="G131" i="1"/>
  <c r="F159" i="1"/>
  <c r="E12" i="1"/>
  <c r="E75" i="1"/>
  <c r="G75" i="1" s="1"/>
  <c r="E63" i="1"/>
  <c r="G63" i="1" s="1"/>
  <c r="G79" i="1"/>
  <c r="G129" i="1"/>
  <c r="G165" i="1"/>
  <c r="G191" i="1"/>
  <c r="G29" i="1"/>
  <c r="E175" i="1"/>
  <c r="G175" i="1" s="1"/>
  <c r="G27" i="1"/>
  <c r="G33" i="1"/>
  <c r="G95" i="1"/>
  <c r="G103" i="1"/>
  <c r="G185" i="1"/>
  <c r="G159" i="1"/>
  <c r="G153" i="1"/>
  <c r="G151" i="1"/>
  <c r="G149" i="1"/>
  <c r="G139" i="1"/>
  <c r="G119" i="1"/>
  <c r="F63" i="1"/>
  <c r="F12" i="1"/>
  <c r="F194" i="1" s="1"/>
  <c r="G97" i="1"/>
  <c r="G107" i="1"/>
  <c r="G16" i="1"/>
  <c r="G55" i="1"/>
  <c r="E23" i="1"/>
  <c r="G22" i="1"/>
  <c r="G20" i="1"/>
  <c r="G59" i="1"/>
  <c r="G12" i="1" l="1"/>
  <c r="E194" i="1"/>
  <c r="G23" i="1"/>
  <c r="G194" i="1" s="1"/>
</calcChain>
</file>

<file path=xl/sharedStrings.xml><?xml version="1.0" encoding="utf-8"?>
<sst xmlns="http://schemas.openxmlformats.org/spreadsheetml/2006/main" count="168" uniqueCount="100">
  <si>
    <t>Obra: 01 - REFORMA DA SALA DAS SESSÕES ENG. FIRMINO GIRARDELO</t>
  </si>
  <si>
    <t>Cliente: MUNICIO DE GETULIO VARGAS- CAMARA DE VEREADORES</t>
  </si>
  <si>
    <t>Endereço: AVENIDA BORGES DE MEDEIROS  -  GETULIO VARGAS</t>
  </si>
  <si>
    <t>Item</t>
  </si>
  <si>
    <t>Descrição</t>
  </si>
  <si>
    <t>Quantidade</t>
  </si>
  <si>
    <t>Un</t>
  </si>
  <si>
    <t>Material</t>
  </si>
  <si>
    <t>Mão-de-Obra</t>
  </si>
  <si>
    <t>Total</t>
  </si>
  <si>
    <t>SERVIÇOS INICIAIS</t>
  </si>
  <si>
    <t>.1 PLACA DE OBRA-PINTADA/FIXADA ESTRUTURA DE MADEIRA 1X1</t>
  </si>
  <si>
    <t>M2</t>
  </si>
  <si>
    <t>.2 LIMPEZA PERMANENTE DA OBRA</t>
  </si>
  <si>
    <t>Total do Grupo</t>
  </si>
  <si>
    <t>DEMOLIÇÕES</t>
  </si>
  <si>
    <t>.1 DEMOLICAO DE CONCRETO ARMADO COM REMOCAO ( 2 PILARES)</t>
  </si>
  <si>
    <t>M3</t>
  </si>
  <si>
    <t>.2 DEMOLICAO DE ALVENARIA DE TIJOLOS MACICOS PORTAS E JANELAS</t>
  </si>
  <si>
    <t>ALVENARIAS E DIVISÓRIAS</t>
  </si>
  <si>
    <t>.1 ALVENARIA TIJ.MAC.DE 15CM,C/ARG.DE CIM.E AREIA 1:4</t>
  </si>
  <si>
    <t>ESQUADRIAS DE MADEIRA</t>
  </si>
  <si>
    <t>.1 PORTA EXT.ALMOFADADA- 2,80X2,40 - REFORMA</t>
  </si>
  <si>
    <t>CJ</t>
  </si>
  <si>
    <t>.2 JANELA CORRER C/VENEZIANA T - 2,40X1,95 - REFORMA</t>
  </si>
  <si>
    <t>.3 JANELA CORRER C/VENEZIANA T - 0,60X1,95</t>
  </si>
  <si>
    <t>.4 JANELA CORRER C/VENEZIANA T - 1,05X1,95 - REFORMA</t>
  </si>
  <si>
    <t>.5 JANELA CORRER C/VENEZIANA-T- 2,45X1,95 - REFORMA</t>
  </si>
  <si>
    <t>.6 JANELA CORRER-CEDRO-C/FERRAGEM T - 1,1X1,95 - REFORMA</t>
  </si>
  <si>
    <t>.7 JANELA CORRERC/VENEZIANA T - 1,70X1,95 - REFORMA</t>
  </si>
  <si>
    <t>COBERTURAS E PROTEÇÕES</t>
  </si>
  <si>
    <t>.2 ESTRUTURA METALICA CONF PROJ. ESTRUTURAL + PINTURA</t>
  </si>
  <si>
    <t>.4 COBERTURA COM TELHA SINGLE+CHAPA OSB + ACESSORIOS COMPLETA</t>
  </si>
  <si>
    <t>.5 CALHA BEIRAL CHAPA GALVANIZADA CORTE 28</t>
  </si>
  <si>
    <t>M</t>
  </si>
  <si>
    <t>.6 PRETAÇÃO CAPA MURO COM PINGADEIRAS</t>
  </si>
  <si>
    <t>FORROS DE GESSO ACARTONADO</t>
  </si>
  <si>
    <t>.2 FORRO GESSO ACARTONADO C/COLOCAÇÃO E MOLDURA 10CM</t>
  </si>
  <si>
    <t>.3 DETALHE E REBAIXE DE GESSO ACARTONADO</t>
  </si>
  <si>
    <t>.4 PAREDE GESSO ACARTONADO - STANDARD - C/COLOCAÇÃO</t>
  </si>
  <si>
    <t>IMPERMEABILIZAÇÕES</t>
  </si>
  <si>
    <t>.1 REBOCO IMPERMEAVEL CI-AR 1:3 ESP10MM (PEGA NORMAL)</t>
  </si>
  <si>
    <t>REVESTIMENTO(INTERNO E EXTERNO)</t>
  </si>
  <si>
    <t>.1 CHAPISCO CI-AR 1:3-7MM PREPARO E APLICACAO</t>
  </si>
  <si>
    <t>.2 EMBOCO IMPERMEAVEL CI-AR 1:3 ESP15MM (PEGA NORMAL)</t>
  </si>
  <si>
    <t>.3 REBOCO IMPERMEAVEL CI-AR 1:3 ESP10MM (PEGA NORMAL)</t>
  </si>
  <si>
    <t>RODAPÉ DE MADEIRA MDP LAQUEADO</t>
  </si>
  <si>
    <t>.1 RODAPE MADEIRA MDP 10CM LAQUEADO</t>
  </si>
  <si>
    <t>PINTURA</t>
  </si>
  <si>
    <t>.1 MASSA CORRIDA PVA PARA INTERIORES 2 DEMAOS PAREDES</t>
  </si>
  <si>
    <t>.2 MASSA CORRIDA PVC 2 DEMAOS PARA FORRO</t>
  </si>
  <si>
    <t>.3 PREPARACAO DE PAREDES INT/EXT 1 DEMAO FUNDO PREPARADOR</t>
  </si>
  <si>
    <t>.4 PINTURA LATEX PVA SOBRE MASSA CORRIDA-2 DEMAOS</t>
  </si>
  <si>
    <t>.5 PINTURA ESMALTE BRILH.S/MADEIRA-2 DEM-INCL.FDO BCO</t>
  </si>
  <si>
    <t>ELÉTRICO/TELEFÔNICO</t>
  </si>
  <si>
    <t>.1 ELETRODUTO CORRUGADO 3/4"</t>
  </si>
  <si>
    <t>.2 CABO ISOLADO FLEXIVEL 2.5MM2 (12AWG)</t>
  </si>
  <si>
    <t>.3 CABO ISOLADO FLEXIVEL 4.0MM2 (10AWG)</t>
  </si>
  <si>
    <t>.4 QUADRO DISTRIBUICAO CHAPA 18-ATE  18 DISJUNTORES</t>
  </si>
  <si>
    <t>UN</t>
  </si>
  <si>
    <t>.5 DISJUNTOR BIPOLAR 10A</t>
  </si>
  <si>
    <t>.6 DISJUNTOR BIPOLAR 15A</t>
  </si>
  <si>
    <t>.7 CAIXA CONDULETE 25MM C/TOMADA 2P UNIVERSAL</t>
  </si>
  <si>
    <t>.8 CAIXA CONDULETE 25MM C/TOMADA 3P - 20A</t>
  </si>
  <si>
    <t>.9 TOMADA PISO SIMPLES-INCLUSIVE CAIXA ALUMINIO 2X4"</t>
  </si>
  <si>
    <t>.10 PONTO ELETRICO INTERRUPTOR SIMPLES-INCL.CX E BAIX.</t>
  </si>
  <si>
    <t>PT</t>
  </si>
  <si>
    <t>.11 PONTO ELETRICO INTERRUPTOR DUPLO</t>
  </si>
  <si>
    <t>.12 LUMINARIA EMBUTIDO LED DWON LIGTH GU 10 C/ LAMPADA</t>
  </si>
  <si>
    <t>.13 LUMINARIA EMBUTIDO LED DWON LIGTH PAR 20 C/ LAMPADA</t>
  </si>
  <si>
    <t>.14 LUMINARIA EMBUTIDO PAINEL DE SUPER LED 30x30</t>
  </si>
  <si>
    <t>.15 FITA DE LED - ILUMINAÇÃO PISO</t>
  </si>
  <si>
    <t>.16 INSTALAÇÃO DE FIAÇÃO PARA MICROFONES INCLUINDO ACESSORIOS</t>
  </si>
  <si>
    <t>PRE-INSTALAÇÃO DE AR CONDICIONADO</t>
  </si>
  <si>
    <t>.1 DUTOS ISOLADOS P/AR CONDICIONADO C/ACESSORIOS</t>
  </si>
  <si>
    <t>.2 CAIXA PARA PRE DE AR CONDICINADO 24.000 BTUS</t>
  </si>
  <si>
    <t>MOBILÍARIO</t>
  </si>
  <si>
    <t>.1 Palco Elevado - Material, instalação - Conforme projeto</t>
  </si>
  <si>
    <t>.2 RESTAURAÇÃO EM MADEIRA DA BANCADA PRINCIPAL</t>
  </si>
  <si>
    <t>SISTEMA DE PREVENCAO DE INCENDIO</t>
  </si>
  <si>
    <t>.1 ESCADA DE FERRO COM CORRIMAO INSTALADA L=1,20 M</t>
  </si>
  <si>
    <t>.2 PORTA DE ABRIR-FERRO COM BARRA ANTI PANICO</t>
  </si>
  <si>
    <t>.3 CORRIMAO TUBO FERRO GALVANIZADO</t>
  </si>
  <si>
    <t>LIMPEZA FINAL</t>
  </si>
  <si>
    <t>.1 LIMPEZA E RETIRADA DE ENTULHO</t>
  </si>
  <si>
    <t>Total do Orçamento</t>
  </si>
  <si>
    <t>.4 RETIRADA DE ASSOALHO</t>
  </si>
  <si>
    <t>.3 SUBSTITUIÇÃO DE 50 % DA ESTRUTURA MADEIRA VAO MEDIO 10M P/TELHAS SINGLE</t>
  </si>
  <si>
    <t>.1 DEMOLICAO DE FORRO DE  ISOPOR E REMOÇÃO DAS FIXAÇÕES</t>
  </si>
  <si>
    <t>.3 PISO LAMINADO ESP 9MM RESISTENCIA ABRASÃO AC5 + MANTA E ACESSORIOS</t>
  </si>
  <si>
    <t>M²</t>
  </si>
  <si>
    <t>UND</t>
  </si>
  <si>
    <t>MT</t>
  </si>
  <si>
    <t>RELATÓRIO GLOBAL - Data: 18/05/2015</t>
  </si>
  <si>
    <t>REVESTIMENTOS LAMIDADO</t>
  </si>
  <si>
    <t>.3 RETIRADA DE PARQUET</t>
  </si>
  <si>
    <t xml:space="preserve">.2 CONTRAPISO CONCRETO LEVE COM ISOPOR- MEDIA 6 CM </t>
  </si>
  <si>
    <t>.3 NIVELAMENTO DO PISO PARA ASSENTAR LAMINADO ESP MEDIA 3 CM</t>
  </si>
  <si>
    <t xml:space="preserve">.1 REMOCAO DE CARPETE </t>
  </si>
  <si>
    <t>.1 INSPEÇÃO DO TELHADO COM REMOÇÃO DAS MADEIRAS DANIFICADAS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</si>
</sst>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##,##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1" fillId="0" borderId="2" xfId="0" applyFont="1" applyFill="1" applyBorder="1" applyAlignment="1">
      <alignment horizontal="center"/>
    </xf>
    <xf numFmtId="44" fontId="0" fillId="0" borderId="0" xfId="1" applyFont="1" applyFill="1" applyBorder="1" applyAlignment="1"/>
    <xf numFmtId="0" fontId="0" fillId="0" borderId="2" xfId="0" applyFill="1" applyBorder="1" applyAlignment="1"/>
    <xf numFmtId="164" fontId="0" fillId="0" borderId="2" xfId="0" applyNumberFormat="1" applyFill="1" applyBorder="1" applyAlignment="1"/>
    <xf numFmtId="44" fontId="0" fillId="0" borderId="2" xfId="1" applyFont="1" applyFill="1" applyBorder="1" applyAlignment="1"/>
    <xf numFmtId="0" fontId="0" fillId="2" borderId="2" xfId="0" applyFill="1" applyBorder="1" applyAlignment="1"/>
    <xf numFmtId="164" fontId="0" fillId="2" borderId="2" xfId="0" applyNumberFormat="1" applyFill="1" applyBorder="1" applyAlignment="1"/>
    <xf numFmtId="44" fontId="0" fillId="2" borderId="2" xfId="1" applyFont="1" applyFill="1" applyBorder="1" applyAlignment="1"/>
    <xf numFmtId="0" fontId="0" fillId="2" borderId="0" xfId="0" applyFill="1"/>
    <xf numFmtId="0" fontId="0" fillId="3" borderId="2" xfId="0" applyFill="1" applyBorder="1" applyAlignment="1"/>
    <xf numFmtId="164" fontId="0" fillId="3" borderId="2" xfId="0" applyNumberFormat="1" applyFill="1" applyBorder="1" applyAlignment="1"/>
    <xf numFmtId="44" fontId="0" fillId="3" borderId="2" xfId="1" applyFont="1" applyFill="1" applyBorder="1" applyAlignment="1"/>
    <xf numFmtId="0" fontId="0" fillId="4" borderId="2" xfId="0" applyFill="1" applyBorder="1" applyAlignment="1"/>
    <xf numFmtId="164" fontId="0" fillId="4" borderId="2" xfId="0" applyNumberFormat="1" applyFill="1" applyBorder="1" applyAlignment="1"/>
    <xf numFmtId="44" fontId="0" fillId="4" borderId="2" xfId="1" applyFont="1" applyFill="1" applyBorder="1" applyAlignment="1"/>
    <xf numFmtId="44" fontId="0" fillId="0" borderId="0" xfId="0" applyNumberFormat="1"/>
    <xf numFmtId="0" fontId="0" fillId="5" borderId="2" xfId="0" applyFill="1" applyBorder="1" applyAlignment="1"/>
    <xf numFmtId="164" fontId="0" fillId="5" borderId="2" xfId="0" applyNumberFormat="1" applyFill="1" applyBorder="1" applyAlignment="1"/>
    <xf numFmtId="44" fontId="0" fillId="5" borderId="2" xfId="1" applyFont="1" applyFill="1" applyBorder="1" applyAlignment="1"/>
    <xf numFmtId="44" fontId="0" fillId="0" borderId="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selection activeCell="A4" sqref="A4:G4"/>
    </sheetView>
  </sheetViews>
  <sheetFormatPr defaultRowHeight="15" x14ac:dyDescent="0.25"/>
  <cols>
    <col min="1" max="1" width="5.5703125" bestFit="1" customWidth="1"/>
    <col min="2" max="2" width="64.7109375" customWidth="1"/>
    <col min="3" max="3" width="12" bestFit="1" customWidth="1"/>
    <col min="4" max="4" width="6" customWidth="1"/>
    <col min="5" max="7" width="14.28515625" bestFit="1" customWidth="1"/>
    <col min="9" max="9" width="13.28515625" bestFit="1" customWidth="1"/>
  </cols>
  <sheetData>
    <row r="1" spans="1:7" x14ac:dyDescent="0.25">
      <c r="A1" s="23" t="s">
        <v>93</v>
      </c>
      <c r="B1" s="23"/>
      <c r="C1" s="23"/>
      <c r="D1" s="23"/>
      <c r="E1" s="23"/>
      <c r="F1" s="23"/>
      <c r="G1" s="23"/>
    </row>
    <row r="2" spans="1:7" x14ac:dyDescent="0.25">
      <c r="A2" s="24" t="s">
        <v>0</v>
      </c>
      <c r="B2" s="24"/>
      <c r="C2" s="24"/>
      <c r="D2" s="24"/>
      <c r="E2" s="24"/>
      <c r="F2" s="24"/>
      <c r="G2" s="24"/>
    </row>
    <row r="3" spans="1:7" x14ac:dyDescent="0.25">
      <c r="A3" s="24" t="s">
        <v>1</v>
      </c>
      <c r="B3" s="24"/>
      <c r="C3" s="24"/>
      <c r="D3" s="24"/>
      <c r="E3" s="24"/>
      <c r="F3" s="24"/>
      <c r="G3" s="24"/>
    </row>
    <row r="4" spans="1:7" x14ac:dyDescent="0.25">
      <c r="A4" s="24" t="s">
        <v>2</v>
      </c>
      <c r="B4" s="24"/>
      <c r="C4" s="24"/>
      <c r="D4" s="24"/>
      <c r="E4" s="24"/>
      <c r="F4" s="24"/>
      <c r="G4" s="24"/>
    </row>
    <row r="5" spans="1:7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1:7" x14ac:dyDescent="0.25">
      <c r="A6" s="8">
        <v>1</v>
      </c>
      <c r="B6" s="8" t="s">
        <v>10</v>
      </c>
      <c r="C6" s="9"/>
      <c r="D6" s="8"/>
      <c r="E6" s="9"/>
      <c r="F6" s="9"/>
      <c r="G6" s="9"/>
    </row>
    <row r="7" spans="1:7" x14ac:dyDescent="0.25">
      <c r="A7" s="5"/>
      <c r="B7" s="5" t="s">
        <v>11</v>
      </c>
      <c r="C7" s="6">
        <v>1</v>
      </c>
      <c r="D7" s="5" t="s">
        <v>12</v>
      </c>
      <c r="E7" s="7">
        <v>181.5</v>
      </c>
      <c r="F7" s="7">
        <v>9.73</v>
      </c>
      <c r="G7" s="7"/>
    </row>
    <row r="8" spans="1:7" x14ac:dyDescent="0.25">
      <c r="A8" s="5"/>
      <c r="B8" s="5"/>
      <c r="C8" s="6"/>
      <c r="D8" s="5"/>
      <c r="E8" s="7">
        <f>C7*E7</f>
        <v>181.5</v>
      </c>
      <c r="F8" s="7">
        <f>F7*C7</f>
        <v>9.73</v>
      </c>
      <c r="G8" s="7">
        <f>E8+F8</f>
        <v>191.23</v>
      </c>
    </row>
    <row r="9" spans="1:7" x14ac:dyDescent="0.25">
      <c r="A9" s="5"/>
      <c r="B9" s="5" t="s">
        <v>13</v>
      </c>
      <c r="C9" s="6">
        <v>152</v>
      </c>
      <c r="D9" s="5" t="s">
        <v>12</v>
      </c>
      <c r="E9" s="7">
        <v>0</v>
      </c>
      <c r="F9" s="7">
        <v>2.5</v>
      </c>
      <c r="G9" s="7"/>
    </row>
    <row r="10" spans="1:7" x14ac:dyDescent="0.25">
      <c r="A10" s="5"/>
      <c r="B10" s="5"/>
      <c r="C10" s="6"/>
      <c r="D10" s="5"/>
      <c r="E10" s="7">
        <f>E9*C9</f>
        <v>0</v>
      </c>
      <c r="F10" s="7">
        <f>C9*F9</f>
        <v>380</v>
      </c>
      <c r="G10" s="7">
        <f>F10+E10</f>
        <v>380</v>
      </c>
    </row>
    <row r="11" spans="1:7" x14ac:dyDescent="0.25">
      <c r="A11" s="5"/>
      <c r="B11" s="5"/>
      <c r="C11" s="6"/>
      <c r="D11" s="5"/>
      <c r="E11" s="7"/>
      <c r="F11" s="7"/>
      <c r="G11" s="7"/>
    </row>
    <row r="12" spans="1:7" x14ac:dyDescent="0.25">
      <c r="A12" s="12"/>
      <c r="B12" s="12" t="s">
        <v>14</v>
      </c>
      <c r="C12" s="13"/>
      <c r="D12" s="12"/>
      <c r="E12" s="14">
        <f>E8+E10</f>
        <v>181.5</v>
      </c>
      <c r="F12" s="14">
        <f>F8+F10</f>
        <v>389.73</v>
      </c>
      <c r="G12" s="14">
        <f>SUM(E12:F12)</f>
        <v>571.23</v>
      </c>
    </row>
    <row r="13" spans="1:7" x14ac:dyDescent="0.25">
      <c r="A13" s="5"/>
      <c r="B13" s="5"/>
      <c r="C13" s="6"/>
      <c r="D13" s="5"/>
      <c r="E13" s="7"/>
      <c r="F13" s="7"/>
      <c r="G13" s="7"/>
    </row>
    <row r="14" spans="1:7" x14ac:dyDescent="0.25">
      <c r="A14" s="8">
        <v>2</v>
      </c>
      <c r="B14" s="8" t="s">
        <v>15</v>
      </c>
      <c r="C14" s="9"/>
      <c r="D14" s="8"/>
      <c r="E14" s="10"/>
      <c r="F14" s="10"/>
      <c r="G14" s="10"/>
    </row>
    <row r="15" spans="1:7" x14ac:dyDescent="0.25">
      <c r="A15" s="5"/>
      <c r="B15" s="5" t="s">
        <v>16</v>
      </c>
      <c r="C15" s="6">
        <v>1.96</v>
      </c>
      <c r="D15" s="5" t="s">
        <v>17</v>
      </c>
      <c r="E15" s="7">
        <v>161.79</v>
      </c>
      <c r="F15" s="7">
        <v>45.73</v>
      </c>
      <c r="G15" s="7"/>
    </row>
    <row r="16" spans="1:7" x14ac:dyDescent="0.25">
      <c r="A16" s="5"/>
      <c r="B16" s="5"/>
      <c r="C16" s="6"/>
      <c r="D16" s="5"/>
      <c r="E16" s="7">
        <f>C15*E15</f>
        <v>317.10839999999996</v>
      </c>
      <c r="F16" s="7">
        <f>C15*F15</f>
        <v>89.630799999999994</v>
      </c>
      <c r="G16" s="7">
        <f>SUM(E16:F16)</f>
        <v>406.73919999999998</v>
      </c>
    </row>
    <row r="17" spans="1:7" x14ac:dyDescent="0.25">
      <c r="A17" s="5"/>
      <c r="B17" s="5" t="s">
        <v>18</v>
      </c>
      <c r="C17" s="6">
        <v>6</v>
      </c>
      <c r="D17" s="5" t="s">
        <v>12</v>
      </c>
      <c r="E17" s="7">
        <v>16.5</v>
      </c>
      <c r="F17" s="7">
        <v>42</v>
      </c>
      <c r="G17" s="7"/>
    </row>
    <row r="18" spans="1:7" x14ac:dyDescent="0.25">
      <c r="A18" s="5"/>
      <c r="B18" s="5"/>
      <c r="C18" s="6"/>
      <c r="D18" s="5"/>
      <c r="E18" s="7">
        <f>E17*C17</f>
        <v>99</v>
      </c>
      <c r="F18" s="7">
        <f>F17*C17</f>
        <v>252</v>
      </c>
      <c r="G18" s="7">
        <f t="shared" ref="G18:G81" si="0">SUM(E18:F18)</f>
        <v>351</v>
      </c>
    </row>
    <row r="19" spans="1:7" x14ac:dyDescent="0.25">
      <c r="A19" s="5"/>
      <c r="B19" s="5" t="s">
        <v>95</v>
      </c>
      <c r="C19" s="6">
        <v>50</v>
      </c>
      <c r="D19" s="5" t="s">
        <v>12</v>
      </c>
      <c r="E19" s="7">
        <v>1.5</v>
      </c>
      <c r="F19" s="7">
        <v>6.9</v>
      </c>
      <c r="G19" s="7"/>
    </row>
    <row r="20" spans="1:7" x14ac:dyDescent="0.25">
      <c r="A20" s="5"/>
      <c r="B20" s="5"/>
      <c r="C20" s="6"/>
      <c r="D20" s="5"/>
      <c r="E20" s="7">
        <f>C19*E19</f>
        <v>75</v>
      </c>
      <c r="F20" s="7">
        <f>C19*F19</f>
        <v>345</v>
      </c>
      <c r="G20" s="7">
        <f t="shared" ref="G20" si="1">SUM(E20:F20)</f>
        <v>420</v>
      </c>
    </row>
    <row r="21" spans="1:7" x14ac:dyDescent="0.25">
      <c r="A21" s="5"/>
      <c r="B21" s="5" t="s">
        <v>86</v>
      </c>
      <c r="C21" s="6">
        <v>69</v>
      </c>
      <c r="D21" s="5" t="s">
        <v>12</v>
      </c>
      <c r="E21" s="7">
        <v>1.5</v>
      </c>
      <c r="F21" s="7">
        <v>5.9</v>
      </c>
      <c r="G21" s="7"/>
    </row>
    <row r="22" spans="1:7" x14ac:dyDescent="0.25">
      <c r="A22" s="5"/>
      <c r="B22" s="5"/>
      <c r="C22" s="6"/>
      <c r="D22" s="5"/>
      <c r="E22" s="7">
        <f>C21*E21</f>
        <v>103.5</v>
      </c>
      <c r="F22" s="7">
        <f>C21*F21</f>
        <v>407.1</v>
      </c>
      <c r="G22" s="7">
        <f t="shared" ref="G22" si="2">SUM(E22:F22)</f>
        <v>510.6</v>
      </c>
    </row>
    <row r="23" spans="1:7" x14ac:dyDescent="0.25">
      <c r="A23" s="12"/>
      <c r="B23" s="12" t="s">
        <v>14</v>
      </c>
      <c r="C23" s="13"/>
      <c r="D23" s="12"/>
      <c r="E23" s="14">
        <f>SUM(E16+E18+E20+E22)</f>
        <v>594.60839999999996</v>
      </c>
      <c r="F23" s="14">
        <f>SUM(F16+F18+F20+F22)</f>
        <v>1093.7308</v>
      </c>
      <c r="G23" s="14">
        <f t="shared" si="0"/>
        <v>1688.3391999999999</v>
      </c>
    </row>
    <row r="24" spans="1:7" x14ac:dyDescent="0.25">
      <c r="A24" s="5"/>
      <c r="B24" s="5"/>
      <c r="C24" s="6"/>
      <c r="D24" s="5"/>
      <c r="E24" s="7"/>
      <c r="F24" s="7"/>
      <c r="G24" s="7"/>
    </row>
    <row r="25" spans="1:7" s="11" customFormat="1" x14ac:dyDescent="0.25">
      <c r="A25" s="8">
        <v>3</v>
      </c>
      <c r="B25" s="8" t="s">
        <v>19</v>
      </c>
      <c r="C25" s="9"/>
      <c r="D25" s="8"/>
      <c r="E25" s="10"/>
      <c r="F25" s="10"/>
      <c r="G25" s="10"/>
    </row>
    <row r="26" spans="1:7" x14ac:dyDescent="0.25">
      <c r="A26" s="5"/>
      <c r="B26" s="5" t="s">
        <v>20</v>
      </c>
      <c r="C26" s="6">
        <v>18</v>
      </c>
      <c r="D26" s="5" t="s">
        <v>12</v>
      </c>
      <c r="E26" s="7">
        <v>56.32</v>
      </c>
      <c r="F26" s="7">
        <v>14.39</v>
      </c>
      <c r="G26" s="7"/>
    </row>
    <row r="27" spans="1:7" x14ac:dyDescent="0.25">
      <c r="A27" s="5"/>
      <c r="B27" s="5"/>
      <c r="C27" s="6"/>
      <c r="D27" s="5"/>
      <c r="E27" s="7">
        <f>C26*E26</f>
        <v>1013.76</v>
      </c>
      <c r="F27" s="7">
        <f>F26*C26</f>
        <v>259.02</v>
      </c>
      <c r="G27" s="7">
        <f t="shared" si="0"/>
        <v>1272.78</v>
      </c>
    </row>
    <row r="28" spans="1:7" x14ac:dyDescent="0.25">
      <c r="A28" s="5"/>
      <c r="B28" s="5"/>
      <c r="C28" s="6"/>
      <c r="D28" s="5"/>
      <c r="E28" s="7"/>
      <c r="F28" s="7"/>
      <c r="G28" s="7"/>
    </row>
    <row r="29" spans="1:7" x14ac:dyDescent="0.25">
      <c r="A29" s="12"/>
      <c r="B29" s="12" t="s">
        <v>14</v>
      </c>
      <c r="C29" s="13"/>
      <c r="D29" s="12"/>
      <c r="E29" s="14">
        <f>E27</f>
        <v>1013.76</v>
      </c>
      <c r="F29" s="14">
        <f>F27</f>
        <v>259.02</v>
      </c>
      <c r="G29" s="14">
        <f t="shared" si="0"/>
        <v>1272.78</v>
      </c>
    </row>
    <row r="30" spans="1:7" x14ac:dyDescent="0.25">
      <c r="A30" s="5"/>
      <c r="B30" s="5"/>
      <c r="C30" s="6"/>
      <c r="D30" s="5"/>
      <c r="E30" s="7"/>
      <c r="F30" s="7"/>
      <c r="G30" s="7"/>
    </row>
    <row r="31" spans="1:7" x14ac:dyDescent="0.25">
      <c r="A31" s="5">
        <v>4</v>
      </c>
      <c r="B31" s="5" t="s">
        <v>21</v>
      </c>
      <c r="C31" s="6"/>
      <c r="D31" s="5"/>
      <c r="E31" s="7"/>
      <c r="F31" s="7"/>
      <c r="G31" s="7"/>
    </row>
    <row r="32" spans="1:7" x14ac:dyDescent="0.25">
      <c r="A32" s="5"/>
      <c r="B32" s="5" t="s">
        <v>22</v>
      </c>
      <c r="C32" s="6">
        <v>1</v>
      </c>
      <c r="D32" s="5" t="s">
        <v>23</v>
      </c>
      <c r="E32" s="7">
        <v>246.28</v>
      </c>
      <c r="F32" s="7">
        <v>150</v>
      </c>
      <c r="G32" s="7"/>
    </row>
    <row r="33" spans="1:7" x14ac:dyDescent="0.25">
      <c r="A33" s="5"/>
      <c r="B33" s="5"/>
      <c r="C33" s="6"/>
      <c r="D33" s="5"/>
      <c r="E33" s="18">
        <f>E32*C32</f>
        <v>246.28</v>
      </c>
      <c r="F33" s="18">
        <f>F32*C32</f>
        <v>150</v>
      </c>
      <c r="G33" s="7">
        <f t="shared" si="0"/>
        <v>396.28</v>
      </c>
    </row>
    <row r="34" spans="1:7" x14ac:dyDescent="0.25">
      <c r="A34" s="5"/>
      <c r="B34" s="5" t="s">
        <v>24</v>
      </c>
      <c r="C34" s="6">
        <v>1</v>
      </c>
      <c r="D34" s="5" t="s">
        <v>23</v>
      </c>
      <c r="E34" s="7">
        <v>205.7</v>
      </c>
      <c r="F34" s="7">
        <v>150</v>
      </c>
      <c r="G34" s="7"/>
    </row>
    <row r="35" spans="1:7" x14ac:dyDescent="0.25">
      <c r="A35" s="5"/>
      <c r="B35" s="5"/>
      <c r="C35" s="6"/>
      <c r="D35" s="5"/>
      <c r="E35" s="18">
        <f>E34*C34</f>
        <v>205.7</v>
      </c>
      <c r="F35" s="18">
        <f>F34*C34</f>
        <v>150</v>
      </c>
      <c r="G35" s="7">
        <f>SUM(E35:F35)</f>
        <v>355.7</v>
      </c>
    </row>
    <row r="36" spans="1:7" x14ac:dyDescent="0.25">
      <c r="A36" s="5"/>
      <c r="B36" s="5" t="s">
        <v>25</v>
      </c>
      <c r="C36" s="6">
        <v>2</v>
      </c>
      <c r="D36" s="5" t="s">
        <v>23</v>
      </c>
      <c r="E36" s="7">
        <v>126.5</v>
      </c>
      <c r="F36" s="7">
        <v>150</v>
      </c>
      <c r="G36" s="7"/>
    </row>
    <row r="37" spans="1:7" x14ac:dyDescent="0.25">
      <c r="A37" s="5"/>
      <c r="B37" s="5"/>
      <c r="C37" s="6"/>
      <c r="D37" s="5"/>
      <c r="E37" s="7">
        <f>E36*C36</f>
        <v>253</v>
      </c>
      <c r="F37" s="7">
        <f>F36*C36</f>
        <v>300</v>
      </c>
      <c r="G37" s="7">
        <f>SUM(E37:F37)</f>
        <v>553</v>
      </c>
    </row>
    <row r="38" spans="1:7" x14ac:dyDescent="0.25">
      <c r="A38" s="5"/>
      <c r="B38" s="5" t="s">
        <v>26</v>
      </c>
      <c r="C38" s="6">
        <v>1</v>
      </c>
      <c r="D38" s="5" t="s">
        <v>23</v>
      </c>
      <c r="E38" s="7">
        <v>90.09</v>
      </c>
      <c r="F38" s="7">
        <v>150</v>
      </c>
      <c r="G38" s="7"/>
    </row>
    <row r="39" spans="1:7" x14ac:dyDescent="0.25">
      <c r="A39" s="5"/>
      <c r="B39" s="5"/>
      <c r="C39" s="6"/>
      <c r="D39" s="5"/>
      <c r="E39" s="18">
        <f>E38*C38</f>
        <v>90.09</v>
      </c>
      <c r="F39" s="18">
        <f>F38*C38</f>
        <v>150</v>
      </c>
      <c r="G39" s="7">
        <f>SUM(E39:F39)</f>
        <v>240.09</v>
      </c>
    </row>
    <row r="40" spans="1:7" x14ac:dyDescent="0.25">
      <c r="A40" s="5"/>
      <c r="B40" s="5" t="s">
        <v>27</v>
      </c>
      <c r="C40" s="6">
        <v>1</v>
      </c>
      <c r="D40" s="5" t="s">
        <v>23</v>
      </c>
      <c r="E40" s="7">
        <v>210.1</v>
      </c>
      <c r="F40" s="7">
        <v>150</v>
      </c>
      <c r="G40" s="7"/>
    </row>
    <row r="41" spans="1:7" x14ac:dyDescent="0.25">
      <c r="A41" s="5"/>
      <c r="B41" s="5"/>
      <c r="C41" s="6"/>
      <c r="D41" s="5"/>
      <c r="E41" s="18">
        <f>E40*C40</f>
        <v>210.1</v>
      </c>
      <c r="F41" s="18">
        <f>F40*C40</f>
        <v>150</v>
      </c>
      <c r="G41" s="7">
        <f>SUM(E41:F41)</f>
        <v>360.1</v>
      </c>
    </row>
    <row r="42" spans="1:7" x14ac:dyDescent="0.25">
      <c r="A42" s="5"/>
      <c r="B42" s="5" t="s">
        <v>28</v>
      </c>
      <c r="C42" s="6">
        <v>3</v>
      </c>
      <c r="D42" s="5" t="s">
        <v>23</v>
      </c>
      <c r="E42" s="7">
        <v>94.38</v>
      </c>
      <c r="F42" s="7">
        <v>150</v>
      </c>
      <c r="G42" s="7"/>
    </row>
    <row r="43" spans="1:7" x14ac:dyDescent="0.25">
      <c r="A43" s="5"/>
      <c r="B43" s="5"/>
      <c r="C43" s="6"/>
      <c r="D43" s="5"/>
      <c r="E43" s="7">
        <f>E42*C42</f>
        <v>283.14</v>
      </c>
      <c r="F43" s="7">
        <f>F42*C42</f>
        <v>450</v>
      </c>
      <c r="G43" s="7">
        <f>SUM(E43:F43)</f>
        <v>733.14</v>
      </c>
    </row>
    <row r="44" spans="1:7" x14ac:dyDescent="0.25">
      <c r="A44" s="5"/>
      <c r="B44" s="5" t="s">
        <v>29</v>
      </c>
      <c r="C44" s="6">
        <v>1</v>
      </c>
      <c r="D44" s="5" t="s">
        <v>12</v>
      </c>
      <c r="E44" s="7">
        <v>165</v>
      </c>
      <c r="F44" s="7">
        <v>40.67</v>
      </c>
      <c r="G44" s="7"/>
    </row>
    <row r="45" spans="1:7" x14ac:dyDescent="0.25">
      <c r="A45" s="5"/>
      <c r="B45" s="5"/>
      <c r="C45" s="6"/>
      <c r="D45" s="5"/>
      <c r="E45" s="7">
        <f>E44*C44</f>
        <v>165</v>
      </c>
      <c r="F45" s="7">
        <f>F44*C44</f>
        <v>40.67</v>
      </c>
      <c r="G45" s="7">
        <f t="shared" si="0"/>
        <v>205.67000000000002</v>
      </c>
    </row>
    <row r="46" spans="1:7" x14ac:dyDescent="0.25">
      <c r="A46" s="5"/>
      <c r="B46" s="5"/>
      <c r="C46" s="6"/>
      <c r="D46" s="5"/>
      <c r="E46" s="7"/>
      <c r="F46" s="7"/>
      <c r="G46" s="7"/>
    </row>
    <row r="47" spans="1:7" x14ac:dyDescent="0.25">
      <c r="A47" s="12"/>
      <c r="B47" s="12" t="s">
        <v>14</v>
      </c>
      <c r="C47" s="13"/>
      <c r="D47" s="12"/>
      <c r="E47" s="14">
        <f>E33+E35+E37+E39+E41+E43+E45</f>
        <v>1453.31</v>
      </c>
      <c r="F47" s="14">
        <f>F33+F35+F37+F39+F41+F43+F45</f>
        <v>1390.67</v>
      </c>
      <c r="G47" s="14">
        <f>SUM(E47:F47)</f>
        <v>2843.98</v>
      </c>
    </row>
    <row r="48" spans="1:7" x14ac:dyDescent="0.25">
      <c r="A48" s="5"/>
      <c r="B48" s="5"/>
      <c r="C48" s="6"/>
      <c r="D48" s="5"/>
      <c r="E48" s="7"/>
      <c r="F48" s="7"/>
      <c r="G48" s="7"/>
    </row>
    <row r="49" spans="1:9" x14ac:dyDescent="0.25">
      <c r="A49" s="8">
        <v>5</v>
      </c>
      <c r="B49" s="8" t="s">
        <v>30</v>
      </c>
      <c r="C49" s="9"/>
      <c r="D49" s="8"/>
      <c r="E49" s="10"/>
      <c r="F49" s="10"/>
      <c r="G49" s="10"/>
    </row>
    <row r="50" spans="1:9" x14ac:dyDescent="0.25">
      <c r="A50" s="5"/>
      <c r="B50" s="5" t="s">
        <v>99</v>
      </c>
      <c r="C50" s="6">
        <v>230</v>
      </c>
      <c r="D50" s="5" t="s">
        <v>12</v>
      </c>
      <c r="E50" s="7">
        <v>1</v>
      </c>
      <c r="F50" s="7">
        <v>3.41</v>
      </c>
      <c r="G50" s="7"/>
    </row>
    <row r="51" spans="1:9" x14ac:dyDescent="0.25">
      <c r="A51" s="5"/>
      <c r="B51" s="5"/>
      <c r="C51" s="6"/>
      <c r="D51" s="5"/>
      <c r="E51" s="7">
        <f>C50*E50</f>
        <v>230</v>
      </c>
      <c r="F51" s="7">
        <f>C50*F50</f>
        <v>784.30000000000007</v>
      </c>
      <c r="G51" s="7">
        <f>E51+F51</f>
        <v>1014.3000000000001</v>
      </c>
    </row>
    <row r="52" spans="1:9" x14ac:dyDescent="0.25">
      <c r="A52" s="5"/>
      <c r="B52" s="5" t="s">
        <v>31</v>
      </c>
      <c r="C52" s="6">
        <v>2</v>
      </c>
      <c r="D52" s="5" t="s">
        <v>12</v>
      </c>
      <c r="E52" s="7">
        <v>3795</v>
      </c>
      <c r="F52" s="7">
        <v>1500</v>
      </c>
      <c r="G52" s="7"/>
    </row>
    <row r="53" spans="1:9" x14ac:dyDescent="0.25">
      <c r="A53" s="5"/>
      <c r="B53" s="5"/>
      <c r="C53" s="6"/>
      <c r="D53" s="5"/>
      <c r="E53" s="7">
        <f>E52*C52</f>
        <v>7590</v>
      </c>
      <c r="F53" s="7">
        <f>F52*C52</f>
        <v>3000</v>
      </c>
      <c r="G53" s="7">
        <f t="shared" si="0"/>
        <v>10590</v>
      </c>
    </row>
    <row r="54" spans="1:9" x14ac:dyDescent="0.25">
      <c r="A54" s="5"/>
      <c r="B54" s="5" t="s">
        <v>87</v>
      </c>
      <c r="C54" s="6">
        <v>230</v>
      </c>
      <c r="D54" s="5" t="s">
        <v>12</v>
      </c>
      <c r="E54" s="7">
        <v>22.6</v>
      </c>
      <c r="F54" s="7">
        <v>14.54</v>
      </c>
      <c r="G54" s="7"/>
    </row>
    <row r="55" spans="1:9" x14ac:dyDescent="0.25">
      <c r="A55" s="5"/>
      <c r="B55" s="5"/>
      <c r="C55" s="6"/>
      <c r="D55" s="5"/>
      <c r="E55" s="7">
        <f>C54*E54</f>
        <v>5198</v>
      </c>
      <c r="F55" s="7">
        <f>C54*F54</f>
        <v>3344.2</v>
      </c>
      <c r="G55" s="7">
        <f t="shared" si="0"/>
        <v>8542.2000000000007</v>
      </c>
    </row>
    <row r="56" spans="1:9" x14ac:dyDescent="0.25">
      <c r="A56" s="5"/>
      <c r="B56" s="5" t="s">
        <v>32</v>
      </c>
      <c r="C56" s="6">
        <v>230</v>
      </c>
      <c r="D56" s="5" t="s">
        <v>12</v>
      </c>
      <c r="E56" s="7">
        <v>82.5</v>
      </c>
      <c r="F56" s="7">
        <v>25</v>
      </c>
      <c r="G56" s="7"/>
    </row>
    <row r="57" spans="1:9" x14ac:dyDescent="0.25">
      <c r="A57" s="5"/>
      <c r="B57" s="5"/>
      <c r="C57" s="6"/>
      <c r="D57" s="5"/>
      <c r="E57" s="7">
        <f>E56*C56</f>
        <v>18975</v>
      </c>
      <c r="F57" s="7">
        <f>F56*C56</f>
        <v>5750</v>
      </c>
      <c r="G57" s="7">
        <f t="shared" si="0"/>
        <v>24725</v>
      </c>
    </row>
    <row r="58" spans="1:9" x14ac:dyDescent="0.25">
      <c r="A58" s="5"/>
      <c r="B58" s="5" t="s">
        <v>33</v>
      </c>
      <c r="C58" s="6">
        <v>62.3</v>
      </c>
      <c r="D58" s="5" t="s">
        <v>34</v>
      </c>
      <c r="E58" s="7">
        <v>57.2</v>
      </c>
      <c r="F58" s="7">
        <v>7.54</v>
      </c>
      <c r="G58" s="7"/>
    </row>
    <row r="59" spans="1:9" x14ac:dyDescent="0.25">
      <c r="A59" s="5"/>
      <c r="B59" s="5"/>
      <c r="C59" s="6"/>
      <c r="D59" s="5"/>
      <c r="E59" s="7">
        <f>C58*E58</f>
        <v>3563.56</v>
      </c>
      <c r="F59" s="7">
        <f>C58*F58</f>
        <v>469.74199999999996</v>
      </c>
      <c r="G59" s="7">
        <f t="shared" si="0"/>
        <v>4033.3019999999997</v>
      </c>
    </row>
    <row r="60" spans="1:9" x14ac:dyDescent="0.25">
      <c r="A60" s="5"/>
      <c r="B60" s="5" t="s">
        <v>35</v>
      </c>
      <c r="C60" s="6">
        <v>65.7</v>
      </c>
      <c r="D60" s="5" t="s">
        <v>34</v>
      </c>
      <c r="E60" s="7">
        <v>35.200000000000003</v>
      </c>
      <c r="F60" s="7">
        <v>8.16</v>
      </c>
      <c r="G60" s="7"/>
    </row>
    <row r="61" spans="1:9" x14ac:dyDescent="0.25">
      <c r="A61" s="5"/>
      <c r="B61" s="5"/>
      <c r="C61" s="6"/>
      <c r="D61" s="5"/>
      <c r="E61" s="7">
        <f>E60*C60</f>
        <v>2312.6400000000003</v>
      </c>
      <c r="F61" s="7">
        <f>F60*C60</f>
        <v>536.11200000000008</v>
      </c>
      <c r="G61" s="7">
        <f t="shared" si="0"/>
        <v>2848.7520000000004</v>
      </c>
    </row>
    <row r="62" spans="1:9" x14ac:dyDescent="0.25">
      <c r="A62" s="5"/>
      <c r="B62" s="5"/>
      <c r="C62" s="6"/>
      <c r="D62" s="5"/>
      <c r="E62" s="7"/>
      <c r="F62" s="7"/>
      <c r="G62" s="7"/>
    </row>
    <row r="63" spans="1:9" x14ac:dyDescent="0.25">
      <c r="A63" s="12"/>
      <c r="B63" s="12" t="s">
        <v>14</v>
      </c>
      <c r="C63" s="13"/>
      <c r="D63" s="12"/>
      <c r="E63" s="14">
        <f>SUM(E51+E53+E55+E57+E59+E61)</f>
        <v>37869.199999999997</v>
      </c>
      <c r="F63" s="14">
        <f>SUM(F53+F55+F57+F59+F61+F51)</f>
        <v>13884.353999999999</v>
      </c>
      <c r="G63" s="14">
        <f>SUM(E63:F63)</f>
        <v>51753.553999999996</v>
      </c>
      <c r="I63" s="18"/>
    </row>
    <row r="64" spans="1:9" x14ac:dyDescent="0.25">
      <c r="A64" s="5"/>
      <c r="B64" s="5"/>
      <c r="C64" s="6"/>
      <c r="D64" s="5"/>
      <c r="E64" s="7"/>
      <c r="F64" s="7"/>
      <c r="G64" s="7"/>
    </row>
    <row r="65" spans="1:7" x14ac:dyDescent="0.25">
      <c r="A65" s="8">
        <v>6</v>
      </c>
      <c r="B65" s="8" t="s">
        <v>36</v>
      </c>
      <c r="C65" s="9"/>
      <c r="D65" s="8"/>
      <c r="E65" s="10"/>
      <c r="F65" s="10"/>
      <c r="G65" s="10"/>
    </row>
    <row r="66" spans="1:7" x14ac:dyDescent="0.25">
      <c r="A66" s="5"/>
      <c r="B66" s="5" t="s">
        <v>88</v>
      </c>
      <c r="C66" s="6">
        <v>152</v>
      </c>
      <c r="D66" s="5" t="s">
        <v>12</v>
      </c>
      <c r="E66" s="22">
        <v>0</v>
      </c>
      <c r="F66" s="7">
        <v>8.15</v>
      </c>
      <c r="G66" s="7"/>
    </row>
    <row r="67" spans="1:7" x14ac:dyDescent="0.25">
      <c r="A67" s="5"/>
      <c r="B67" s="5"/>
      <c r="C67" s="6"/>
      <c r="D67" s="5"/>
      <c r="E67" s="22">
        <v>0</v>
      </c>
      <c r="F67" s="7">
        <f>F66*C66</f>
        <v>1238.8</v>
      </c>
      <c r="G67" s="7">
        <f t="shared" si="0"/>
        <v>1238.8</v>
      </c>
    </row>
    <row r="68" spans="1:7" x14ac:dyDescent="0.25">
      <c r="A68" s="5"/>
      <c r="B68" s="5" t="s">
        <v>37</v>
      </c>
      <c r="C68" s="6">
        <v>152</v>
      </c>
      <c r="D68" s="5" t="s">
        <v>12</v>
      </c>
      <c r="E68" s="7">
        <v>65</v>
      </c>
      <c r="F68" s="7">
        <v>18.7</v>
      </c>
      <c r="G68" s="7"/>
    </row>
    <row r="69" spans="1:7" x14ac:dyDescent="0.25">
      <c r="A69" s="5"/>
      <c r="B69" s="5"/>
      <c r="C69" s="6"/>
      <c r="D69" s="5"/>
      <c r="E69" s="7">
        <f>C68*E68</f>
        <v>9880</v>
      </c>
      <c r="F69" s="7">
        <f>F68*C68</f>
        <v>2842.4</v>
      </c>
      <c r="G69" s="7">
        <f t="shared" si="0"/>
        <v>12722.4</v>
      </c>
    </row>
    <row r="70" spans="1:7" x14ac:dyDescent="0.25">
      <c r="A70" s="5"/>
      <c r="B70" s="5" t="s">
        <v>38</v>
      </c>
      <c r="C70" s="6">
        <v>26.4</v>
      </c>
      <c r="D70" s="5" t="s">
        <v>34</v>
      </c>
      <c r="E70" s="7">
        <v>65</v>
      </c>
      <c r="F70" s="7">
        <v>28.5</v>
      </c>
      <c r="G70" s="7"/>
    </row>
    <row r="71" spans="1:7" x14ac:dyDescent="0.25">
      <c r="A71" s="5"/>
      <c r="B71" s="5"/>
      <c r="C71" s="6"/>
      <c r="D71" s="5"/>
      <c r="E71" s="7">
        <f>E70*C70</f>
        <v>1716</v>
      </c>
      <c r="F71" s="7">
        <f>F70*C70</f>
        <v>752.4</v>
      </c>
      <c r="G71" s="7">
        <f t="shared" si="0"/>
        <v>2468.4</v>
      </c>
    </row>
    <row r="72" spans="1:7" x14ac:dyDescent="0.25">
      <c r="A72" s="5"/>
      <c r="B72" s="5" t="s">
        <v>39</v>
      </c>
      <c r="C72" s="6">
        <v>8.5</v>
      </c>
      <c r="D72" s="5" t="s">
        <v>12</v>
      </c>
      <c r="E72" s="7">
        <v>75.900000000000006</v>
      </c>
      <c r="F72" s="7">
        <v>0</v>
      </c>
      <c r="G72" s="7"/>
    </row>
    <row r="73" spans="1:7" x14ac:dyDescent="0.25">
      <c r="A73" s="5"/>
      <c r="B73" s="5"/>
      <c r="C73" s="6"/>
      <c r="D73" s="5"/>
      <c r="E73" s="7">
        <f>E72*C72</f>
        <v>645.15000000000009</v>
      </c>
      <c r="F73" s="7">
        <v>0</v>
      </c>
      <c r="G73" s="7">
        <f t="shared" si="0"/>
        <v>645.15000000000009</v>
      </c>
    </row>
    <row r="74" spans="1:7" x14ac:dyDescent="0.25">
      <c r="A74" s="5"/>
      <c r="B74" s="5"/>
      <c r="C74" s="6"/>
      <c r="D74" s="5"/>
      <c r="E74" s="7"/>
      <c r="F74" s="7"/>
      <c r="G74" s="7"/>
    </row>
    <row r="75" spans="1:7" x14ac:dyDescent="0.25">
      <c r="A75" s="12"/>
      <c r="B75" s="12" t="s">
        <v>14</v>
      </c>
      <c r="C75" s="13"/>
      <c r="D75" s="12"/>
      <c r="E75" s="14">
        <f>E67+E69+E71+E73</f>
        <v>12241.15</v>
      </c>
      <c r="F75" s="14">
        <f>F67+F69+F71+F73</f>
        <v>4833.5999999999995</v>
      </c>
      <c r="G75" s="14">
        <f t="shared" si="0"/>
        <v>17074.75</v>
      </c>
    </row>
    <row r="76" spans="1:7" x14ac:dyDescent="0.25">
      <c r="A76" s="5"/>
      <c r="B76" s="5"/>
      <c r="C76" s="6"/>
      <c r="D76" s="5"/>
      <c r="E76" s="7"/>
      <c r="F76" s="7"/>
      <c r="G76" s="7"/>
    </row>
    <row r="77" spans="1:7" x14ac:dyDescent="0.25">
      <c r="A77" s="15">
        <v>7</v>
      </c>
      <c r="B77" s="15" t="s">
        <v>40</v>
      </c>
      <c r="C77" s="16"/>
      <c r="D77" s="15"/>
      <c r="E77" s="17"/>
      <c r="F77" s="17"/>
      <c r="G77" s="17"/>
    </row>
    <row r="78" spans="1:7" x14ac:dyDescent="0.25">
      <c r="A78" s="5"/>
      <c r="B78" s="5" t="s">
        <v>41</v>
      </c>
      <c r="C78" s="6">
        <v>72.5</v>
      </c>
      <c r="D78" s="5" t="s">
        <v>12</v>
      </c>
      <c r="E78" s="7">
        <v>4.5199999999999996</v>
      </c>
      <c r="F78" s="7">
        <v>9.8000000000000007</v>
      </c>
      <c r="G78" s="7"/>
    </row>
    <row r="79" spans="1:7" x14ac:dyDescent="0.25">
      <c r="A79" s="5"/>
      <c r="B79" s="5"/>
      <c r="C79" s="6"/>
      <c r="D79" s="5"/>
      <c r="E79" s="7">
        <f>E78*C78</f>
        <v>327.7</v>
      </c>
      <c r="F79" s="7">
        <f>F78*C78</f>
        <v>710.5</v>
      </c>
      <c r="G79" s="7">
        <f t="shared" si="0"/>
        <v>1038.2</v>
      </c>
    </row>
    <row r="80" spans="1:7" x14ac:dyDescent="0.25">
      <c r="A80" s="5"/>
      <c r="B80" s="5"/>
      <c r="C80" s="6"/>
      <c r="D80" s="5"/>
      <c r="E80" s="7"/>
      <c r="F80" s="7"/>
      <c r="G80" s="7">
        <f t="shared" si="0"/>
        <v>0</v>
      </c>
    </row>
    <row r="81" spans="1:7" x14ac:dyDescent="0.25">
      <c r="A81" s="19"/>
      <c r="B81" s="19" t="s">
        <v>14</v>
      </c>
      <c r="C81" s="20"/>
      <c r="D81" s="19"/>
      <c r="E81" s="21">
        <v>327.7</v>
      </c>
      <c r="F81" s="21">
        <v>710.5</v>
      </c>
      <c r="G81" s="21">
        <f t="shared" si="0"/>
        <v>1038.2</v>
      </c>
    </row>
    <row r="82" spans="1:7" x14ac:dyDescent="0.25">
      <c r="A82" s="5"/>
      <c r="B82" s="5"/>
      <c r="C82" s="6"/>
      <c r="D82" s="5"/>
      <c r="E82" s="7"/>
      <c r="F82" s="7"/>
      <c r="G82" s="7"/>
    </row>
    <row r="83" spans="1:7" x14ac:dyDescent="0.25">
      <c r="A83" s="15">
        <v>8</v>
      </c>
      <c r="B83" s="15" t="s">
        <v>42</v>
      </c>
      <c r="C83" s="16"/>
      <c r="D83" s="15"/>
      <c r="E83" s="17"/>
      <c r="F83" s="17"/>
      <c r="G83" s="17"/>
    </row>
    <row r="84" spans="1:7" x14ac:dyDescent="0.25">
      <c r="A84" s="5"/>
      <c r="B84" s="5" t="s">
        <v>43</v>
      </c>
      <c r="C84" s="6">
        <v>18</v>
      </c>
      <c r="D84" s="5" t="s">
        <v>12</v>
      </c>
      <c r="E84" s="7">
        <v>2.29</v>
      </c>
      <c r="F84" s="7">
        <v>2.12</v>
      </c>
      <c r="G84" s="7"/>
    </row>
    <row r="85" spans="1:7" x14ac:dyDescent="0.25">
      <c r="A85" s="5"/>
      <c r="B85" s="5"/>
      <c r="C85" s="6"/>
      <c r="D85" s="5"/>
      <c r="E85" s="7">
        <f>E84*C84</f>
        <v>41.22</v>
      </c>
      <c r="F85" s="7">
        <f>F84*C84</f>
        <v>38.160000000000004</v>
      </c>
      <c r="G85" s="7">
        <f t="shared" ref="G85:G147" si="3">SUM(E85:F85)</f>
        <v>79.38</v>
      </c>
    </row>
    <row r="86" spans="1:7" x14ac:dyDescent="0.25">
      <c r="A86" s="5"/>
      <c r="B86" s="5" t="s">
        <v>44</v>
      </c>
      <c r="C86" s="6">
        <v>36</v>
      </c>
      <c r="D86" s="5" t="s">
        <v>12</v>
      </c>
      <c r="E86" s="7">
        <v>6.9</v>
      </c>
      <c r="F86" s="7">
        <v>6.13</v>
      </c>
      <c r="G86" s="7"/>
    </row>
    <row r="87" spans="1:7" x14ac:dyDescent="0.25">
      <c r="A87" s="5"/>
      <c r="B87" s="5"/>
      <c r="C87" s="6"/>
      <c r="D87" s="5"/>
      <c r="E87" s="7">
        <f>E86*C86</f>
        <v>248.4</v>
      </c>
      <c r="F87" s="7">
        <f>F86*C86</f>
        <v>220.68</v>
      </c>
      <c r="G87" s="7">
        <f>SUM(E87:F87)</f>
        <v>469.08000000000004</v>
      </c>
    </row>
    <row r="88" spans="1:7" x14ac:dyDescent="0.25">
      <c r="A88" s="5"/>
      <c r="B88" s="5" t="s">
        <v>45</v>
      </c>
      <c r="C88" s="6">
        <v>36</v>
      </c>
      <c r="D88" s="5" t="s">
        <v>12</v>
      </c>
      <c r="E88" s="7">
        <v>4.5199999999999996</v>
      </c>
      <c r="F88" s="7">
        <v>9.8000000000000007</v>
      </c>
      <c r="G88" s="7"/>
    </row>
    <row r="89" spans="1:7" x14ac:dyDescent="0.25">
      <c r="A89" s="5"/>
      <c r="B89" s="5"/>
      <c r="C89" s="6"/>
      <c r="D89" s="5"/>
      <c r="E89" s="7">
        <f>E88*C88</f>
        <v>162.71999999999997</v>
      </c>
      <c r="F89" s="7">
        <f>F88*C88</f>
        <v>352.8</v>
      </c>
      <c r="G89" s="7">
        <f t="shared" si="3"/>
        <v>515.52</v>
      </c>
    </row>
    <row r="90" spans="1:7" x14ac:dyDescent="0.25">
      <c r="A90" s="5"/>
      <c r="B90" s="5"/>
      <c r="C90" s="6"/>
      <c r="D90" s="5"/>
      <c r="E90" s="7"/>
      <c r="F90" s="7"/>
      <c r="G90" s="7"/>
    </row>
    <row r="91" spans="1:7" x14ac:dyDescent="0.25">
      <c r="A91" s="19"/>
      <c r="B91" s="19" t="s">
        <v>14</v>
      </c>
      <c r="C91" s="20"/>
      <c r="D91" s="19"/>
      <c r="E91" s="21">
        <f>E85+E87+E89</f>
        <v>452.34</v>
      </c>
      <c r="F91" s="21">
        <f>F85+F87+F89</f>
        <v>611.6400000000001</v>
      </c>
      <c r="G91" s="21">
        <f>E91+F91</f>
        <v>1063.98</v>
      </c>
    </row>
    <row r="92" spans="1:7" x14ac:dyDescent="0.25">
      <c r="A92" s="5"/>
      <c r="B92" s="5"/>
      <c r="C92" s="6"/>
      <c r="D92" s="5"/>
      <c r="E92" s="7"/>
      <c r="F92" s="7"/>
      <c r="G92" s="7"/>
    </row>
    <row r="93" spans="1:7" x14ac:dyDescent="0.25">
      <c r="A93" s="15">
        <v>9</v>
      </c>
      <c r="B93" s="15" t="s">
        <v>94</v>
      </c>
      <c r="C93" s="16"/>
      <c r="D93" s="15"/>
      <c r="E93" s="17"/>
      <c r="F93" s="17"/>
      <c r="G93" s="17"/>
    </row>
    <row r="94" spans="1:7" x14ac:dyDescent="0.25">
      <c r="A94" s="5"/>
      <c r="B94" s="5" t="s">
        <v>98</v>
      </c>
      <c r="C94" s="6">
        <v>152</v>
      </c>
      <c r="D94" s="5" t="s">
        <v>12</v>
      </c>
      <c r="E94" s="7">
        <v>0</v>
      </c>
      <c r="F94" s="7">
        <v>1.52</v>
      </c>
      <c r="G94" s="7"/>
    </row>
    <row r="95" spans="1:7" x14ac:dyDescent="0.25">
      <c r="A95" s="5"/>
      <c r="B95" s="5"/>
      <c r="C95" s="6"/>
      <c r="D95" s="5"/>
      <c r="E95" s="7">
        <f>E94*C94</f>
        <v>0</v>
      </c>
      <c r="F95" s="7">
        <f>F94*C94</f>
        <v>231.04</v>
      </c>
      <c r="G95" s="7">
        <f>SUM(E95:F95)</f>
        <v>231.04</v>
      </c>
    </row>
    <row r="96" spans="1:7" x14ac:dyDescent="0.25">
      <c r="A96" s="5"/>
      <c r="B96" s="5" t="s">
        <v>96</v>
      </c>
      <c r="C96" s="6">
        <v>119</v>
      </c>
      <c r="D96" s="5" t="s">
        <v>12</v>
      </c>
      <c r="E96" s="7">
        <v>15.63</v>
      </c>
      <c r="F96" s="7">
        <v>6.55</v>
      </c>
      <c r="G96" s="7"/>
    </row>
    <row r="97" spans="1:7" x14ac:dyDescent="0.25">
      <c r="A97" s="5"/>
      <c r="B97" s="5"/>
      <c r="C97" s="6"/>
      <c r="D97" s="5"/>
      <c r="E97" s="7">
        <f>C96*E96</f>
        <v>1859.97</v>
      </c>
      <c r="F97" s="7">
        <f>C96*F96</f>
        <v>779.44999999999993</v>
      </c>
      <c r="G97" s="7">
        <f t="shared" si="3"/>
        <v>2639.42</v>
      </c>
    </row>
    <row r="98" spans="1:7" x14ac:dyDescent="0.25">
      <c r="A98" s="5"/>
      <c r="B98" s="5" t="s">
        <v>97</v>
      </c>
      <c r="C98" s="6">
        <v>152</v>
      </c>
      <c r="D98" s="5" t="s">
        <v>90</v>
      </c>
      <c r="E98" s="7">
        <v>4.25</v>
      </c>
      <c r="F98" s="7">
        <v>2.58</v>
      </c>
      <c r="G98" s="7"/>
    </row>
    <row r="99" spans="1:7" x14ac:dyDescent="0.25">
      <c r="A99" s="5"/>
      <c r="B99" s="5"/>
      <c r="C99" s="6"/>
      <c r="D99" s="5"/>
      <c r="E99" s="7">
        <f>C98*E98</f>
        <v>646</v>
      </c>
      <c r="F99" s="7">
        <f>C98*F98</f>
        <v>392.16</v>
      </c>
      <c r="G99" s="7">
        <f>SUM(E99+F99)</f>
        <v>1038.1600000000001</v>
      </c>
    </row>
    <row r="100" spans="1:7" x14ac:dyDescent="0.25">
      <c r="A100" s="5"/>
      <c r="B100" s="5" t="s">
        <v>89</v>
      </c>
      <c r="C100" s="6">
        <v>152</v>
      </c>
      <c r="D100" s="5" t="s">
        <v>12</v>
      </c>
      <c r="E100" s="7">
        <v>112</v>
      </c>
      <c r="F100" s="7">
        <v>15</v>
      </c>
      <c r="G100" s="7"/>
    </row>
    <row r="101" spans="1:7" x14ac:dyDescent="0.25">
      <c r="A101" s="5"/>
      <c r="B101" s="5"/>
      <c r="C101" s="6"/>
      <c r="D101" s="5"/>
      <c r="E101" s="7">
        <f>C100*E100</f>
        <v>17024</v>
      </c>
      <c r="F101" s="7">
        <f>C100*F100</f>
        <v>2280</v>
      </c>
      <c r="G101" s="7">
        <f t="shared" si="3"/>
        <v>19304</v>
      </c>
    </row>
    <row r="102" spans="1:7" x14ac:dyDescent="0.25">
      <c r="A102" s="5"/>
      <c r="B102" s="5"/>
      <c r="C102" s="6"/>
      <c r="D102" s="5"/>
      <c r="E102" s="7"/>
      <c r="F102" s="7"/>
      <c r="G102" s="7"/>
    </row>
    <row r="103" spans="1:7" x14ac:dyDescent="0.25">
      <c r="A103" s="19"/>
      <c r="B103" s="19" t="s">
        <v>14</v>
      </c>
      <c r="C103" s="20"/>
      <c r="D103" s="19"/>
      <c r="E103" s="21">
        <f>E97+E101+E99</f>
        <v>19529.97</v>
      </c>
      <c r="F103" s="21">
        <f>F95+F97+F101+F99</f>
        <v>3682.6499999999996</v>
      </c>
      <c r="G103" s="21">
        <f>SUM(E103:F103)</f>
        <v>23212.620000000003</v>
      </c>
    </row>
    <row r="104" spans="1:7" x14ac:dyDescent="0.25">
      <c r="A104" s="5"/>
      <c r="B104" s="5"/>
      <c r="C104" s="6"/>
      <c r="D104" s="5"/>
      <c r="E104" s="7"/>
      <c r="F104" s="7"/>
      <c r="G104" s="7"/>
    </row>
    <row r="105" spans="1:7" x14ac:dyDescent="0.25">
      <c r="A105" s="15">
        <v>10</v>
      </c>
      <c r="B105" s="15" t="s">
        <v>46</v>
      </c>
      <c r="C105" s="16"/>
      <c r="D105" s="15"/>
      <c r="E105" s="17"/>
      <c r="F105" s="17"/>
      <c r="G105" s="17"/>
    </row>
    <row r="106" spans="1:7" x14ac:dyDescent="0.25">
      <c r="A106" s="5"/>
      <c r="B106" s="5" t="s">
        <v>47</v>
      </c>
      <c r="C106" s="6">
        <v>62</v>
      </c>
      <c r="D106" s="5" t="s">
        <v>34</v>
      </c>
      <c r="E106" s="7">
        <v>19.8</v>
      </c>
      <c r="F106" s="7">
        <v>4.6100000000000003</v>
      </c>
      <c r="G106" s="7"/>
    </row>
    <row r="107" spans="1:7" x14ac:dyDescent="0.25">
      <c r="A107" s="5"/>
      <c r="B107" s="5"/>
      <c r="C107" s="6"/>
      <c r="D107" s="5"/>
      <c r="E107" s="7">
        <f>C106*E106</f>
        <v>1227.6000000000001</v>
      </c>
      <c r="F107" s="7">
        <f>C106*F106</f>
        <v>285.82</v>
      </c>
      <c r="G107" s="7">
        <f t="shared" si="3"/>
        <v>1513.42</v>
      </c>
    </row>
    <row r="108" spans="1:7" x14ac:dyDescent="0.25">
      <c r="A108" s="5"/>
      <c r="B108" s="5"/>
      <c r="C108" s="6"/>
      <c r="D108" s="5"/>
      <c r="E108" s="7"/>
      <c r="F108" s="7"/>
      <c r="G108" s="7"/>
    </row>
    <row r="109" spans="1:7" x14ac:dyDescent="0.25">
      <c r="A109" s="19"/>
      <c r="B109" s="19" t="s">
        <v>14</v>
      </c>
      <c r="C109" s="20"/>
      <c r="D109" s="19"/>
      <c r="E109" s="21">
        <f>E107</f>
        <v>1227.6000000000001</v>
      </c>
      <c r="F109" s="21">
        <v>285.82</v>
      </c>
      <c r="G109" s="21">
        <f t="shared" si="3"/>
        <v>1513.42</v>
      </c>
    </row>
    <row r="110" spans="1:7" x14ac:dyDescent="0.25">
      <c r="A110" s="5"/>
      <c r="B110" s="5"/>
      <c r="C110" s="6"/>
      <c r="D110" s="5"/>
      <c r="E110" s="7"/>
      <c r="F110" s="7"/>
      <c r="G110" s="7"/>
    </row>
    <row r="111" spans="1:7" x14ac:dyDescent="0.25">
      <c r="A111" s="15">
        <v>11</v>
      </c>
      <c r="B111" s="15" t="s">
        <v>48</v>
      </c>
      <c r="C111" s="16"/>
      <c r="D111" s="15"/>
      <c r="E111" s="17"/>
      <c r="F111" s="17"/>
      <c r="G111" s="17"/>
    </row>
    <row r="112" spans="1:7" x14ac:dyDescent="0.25">
      <c r="A112" s="5"/>
      <c r="B112" s="5" t="s">
        <v>49</v>
      </c>
      <c r="C112" s="6">
        <v>456</v>
      </c>
      <c r="D112" s="5" t="s">
        <v>12</v>
      </c>
      <c r="E112" s="7">
        <v>6.41</v>
      </c>
      <c r="F112" s="7">
        <v>4.75</v>
      </c>
      <c r="G112" s="7"/>
    </row>
    <row r="113" spans="1:7" x14ac:dyDescent="0.25">
      <c r="A113" s="5"/>
      <c r="B113" s="5"/>
      <c r="C113" s="6"/>
      <c r="D113" s="5"/>
      <c r="E113" s="7">
        <f>E112*C112</f>
        <v>2922.96</v>
      </c>
      <c r="F113" s="7">
        <f>F112*C112</f>
        <v>2166</v>
      </c>
      <c r="G113" s="7">
        <f>SUM(E113:F113)</f>
        <v>5088.96</v>
      </c>
    </row>
    <row r="114" spans="1:7" x14ac:dyDescent="0.25">
      <c r="A114" s="5"/>
      <c r="B114" s="5" t="s">
        <v>50</v>
      </c>
      <c r="C114" s="6">
        <v>160</v>
      </c>
      <c r="D114" s="5" t="s">
        <v>12</v>
      </c>
      <c r="E114" s="7">
        <v>8.5299999999999994</v>
      </c>
      <c r="F114" s="7">
        <v>5.75</v>
      </c>
      <c r="G114" s="7"/>
    </row>
    <row r="115" spans="1:7" x14ac:dyDescent="0.25">
      <c r="A115" s="5"/>
      <c r="B115" s="5"/>
      <c r="C115" s="6"/>
      <c r="D115" s="5"/>
      <c r="E115" s="7">
        <f>E114*C114</f>
        <v>1364.8</v>
      </c>
      <c r="F115" s="7">
        <f>F114*C114</f>
        <v>920</v>
      </c>
      <c r="G115" s="7">
        <f>SUM(E115:F115)</f>
        <v>2284.8000000000002</v>
      </c>
    </row>
    <row r="116" spans="1:7" x14ac:dyDescent="0.25">
      <c r="A116" s="5"/>
      <c r="B116" s="5" t="s">
        <v>51</v>
      </c>
      <c r="C116" s="6">
        <v>616</v>
      </c>
      <c r="D116" s="5" t="s">
        <v>12</v>
      </c>
      <c r="E116" s="7">
        <v>3.33</v>
      </c>
      <c r="F116" s="7">
        <v>2.44</v>
      </c>
      <c r="G116" s="7"/>
    </row>
    <row r="117" spans="1:7" x14ac:dyDescent="0.25">
      <c r="A117" s="5"/>
      <c r="B117" s="5"/>
      <c r="C117" s="6"/>
      <c r="D117" s="5"/>
      <c r="E117" s="7">
        <f>E116*C116</f>
        <v>2051.2800000000002</v>
      </c>
      <c r="F117" s="7">
        <f>F116*C116</f>
        <v>1503.04</v>
      </c>
      <c r="G117" s="7">
        <f>SUM(E117:F117)</f>
        <v>3554.32</v>
      </c>
    </row>
    <row r="118" spans="1:7" x14ac:dyDescent="0.25">
      <c r="A118" s="5"/>
      <c r="B118" s="5" t="s">
        <v>52</v>
      </c>
      <c r="C118" s="6">
        <v>616</v>
      </c>
      <c r="D118" s="5" t="s">
        <v>12</v>
      </c>
      <c r="E118" s="7">
        <v>7.03</v>
      </c>
      <c r="F118" s="7">
        <v>5.2</v>
      </c>
      <c r="G118" s="7"/>
    </row>
    <row r="119" spans="1:7" x14ac:dyDescent="0.25">
      <c r="A119" s="5"/>
      <c r="B119" s="5"/>
      <c r="C119" s="6"/>
      <c r="D119" s="5"/>
      <c r="E119" s="7">
        <f>E118*C118</f>
        <v>4330.4800000000005</v>
      </c>
      <c r="F119" s="7">
        <f>F118*C118</f>
        <v>3203.2000000000003</v>
      </c>
      <c r="G119" s="7">
        <f t="shared" si="3"/>
        <v>7533.68</v>
      </c>
    </row>
    <row r="120" spans="1:7" x14ac:dyDescent="0.25">
      <c r="A120" s="5"/>
      <c r="B120" s="5" t="s">
        <v>53</v>
      </c>
      <c r="C120" s="6">
        <v>35.67</v>
      </c>
      <c r="D120" s="5" t="s">
        <v>12</v>
      </c>
      <c r="E120" s="7">
        <v>18.91</v>
      </c>
      <c r="F120" s="7">
        <v>7.83</v>
      </c>
      <c r="G120" s="7"/>
    </row>
    <row r="121" spans="1:7" x14ac:dyDescent="0.25">
      <c r="A121" s="5"/>
      <c r="B121" s="5"/>
      <c r="C121" s="6"/>
      <c r="D121" s="5"/>
      <c r="E121" s="7">
        <f>E120*C120</f>
        <v>674.51970000000006</v>
      </c>
      <c r="F121" s="7">
        <f>F120*C120</f>
        <v>279.29610000000002</v>
      </c>
      <c r="G121" s="7">
        <f t="shared" si="3"/>
        <v>953.81580000000008</v>
      </c>
    </row>
    <row r="122" spans="1:7" x14ac:dyDescent="0.25">
      <c r="A122" s="5"/>
      <c r="B122" s="5"/>
      <c r="C122" s="6"/>
      <c r="D122" s="5"/>
      <c r="E122" s="7"/>
      <c r="F122" s="7"/>
      <c r="G122" s="7"/>
    </row>
    <row r="123" spans="1:7" x14ac:dyDescent="0.25">
      <c r="A123" s="19"/>
      <c r="B123" s="19" t="s">
        <v>14</v>
      </c>
      <c r="C123" s="20"/>
      <c r="D123" s="19"/>
      <c r="E123" s="21">
        <f>E113+E115+E117+E119+E121</f>
        <v>11344.039700000001</v>
      </c>
      <c r="F123" s="21">
        <f>F121+F119+F117+F115+F113</f>
        <v>8071.5361000000003</v>
      </c>
      <c r="G123" s="21">
        <f t="shared" si="3"/>
        <v>19415.575800000002</v>
      </c>
    </row>
    <row r="124" spans="1:7" x14ac:dyDescent="0.25">
      <c r="A124" s="5"/>
      <c r="B124" s="5"/>
      <c r="C124" s="6"/>
      <c r="D124" s="5"/>
      <c r="E124" s="7"/>
      <c r="F124" s="7"/>
      <c r="G124" s="7"/>
    </row>
    <row r="125" spans="1:7" x14ac:dyDescent="0.25">
      <c r="A125" s="15">
        <v>12</v>
      </c>
      <c r="B125" s="15" t="s">
        <v>54</v>
      </c>
      <c r="C125" s="16"/>
      <c r="D125" s="15"/>
      <c r="E125" s="17"/>
      <c r="F125" s="17"/>
      <c r="G125" s="17"/>
    </row>
    <row r="126" spans="1:7" x14ac:dyDescent="0.25">
      <c r="A126" s="5"/>
      <c r="B126" s="5" t="s">
        <v>55</v>
      </c>
      <c r="C126" s="6">
        <v>960</v>
      </c>
      <c r="D126" s="5" t="s">
        <v>34</v>
      </c>
      <c r="E126" s="7">
        <v>1.87</v>
      </c>
      <c r="F126" s="7">
        <v>0.72</v>
      </c>
      <c r="G126" s="7"/>
    </row>
    <row r="127" spans="1:7" x14ac:dyDescent="0.25">
      <c r="A127" s="5"/>
      <c r="B127" s="5"/>
      <c r="C127" s="6"/>
      <c r="D127" s="5"/>
      <c r="E127" s="7">
        <f>E126*C126</f>
        <v>1795.2</v>
      </c>
      <c r="F127" s="7">
        <f>F126*C126</f>
        <v>691.19999999999993</v>
      </c>
      <c r="G127" s="7">
        <f>SUM(E127:F127)</f>
        <v>2486.4</v>
      </c>
    </row>
    <row r="128" spans="1:7" x14ac:dyDescent="0.25">
      <c r="A128" s="5"/>
      <c r="B128" s="5" t="s">
        <v>56</v>
      </c>
      <c r="C128" s="6">
        <v>2460</v>
      </c>
      <c r="D128" s="5" t="s">
        <v>34</v>
      </c>
      <c r="E128" s="7">
        <v>1.73</v>
      </c>
      <c r="F128" s="7">
        <v>0.5</v>
      </c>
      <c r="G128" s="7"/>
    </row>
    <row r="129" spans="1:7" x14ac:dyDescent="0.25">
      <c r="A129" s="5"/>
      <c r="B129" s="5"/>
      <c r="C129" s="6"/>
      <c r="D129" s="5"/>
      <c r="E129" s="7">
        <f>E128*C128</f>
        <v>4255.8</v>
      </c>
      <c r="F129" s="7">
        <f>F128*C128</f>
        <v>1230</v>
      </c>
      <c r="G129" s="7">
        <f t="shared" si="3"/>
        <v>5485.8</v>
      </c>
    </row>
    <row r="130" spans="1:7" x14ac:dyDescent="0.25">
      <c r="A130" s="5"/>
      <c r="B130" s="5" t="s">
        <v>57</v>
      </c>
      <c r="C130" s="6">
        <v>1097</v>
      </c>
      <c r="D130" s="5" t="s">
        <v>34</v>
      </c>
      <c r="E130" s="7">
        <v>2.41</v>
      </c>
      <c r="F130" s="7">
        <v>0.74</v>
      </c>
      <c r="G130" s="7"/>
    </row>
    <row r="131" spans="1:7" x14ac:dyDescent="0.25">
      <c r="A131" s="5"/>
      <c r="B131" s="5"/>
      <c r="C131" s="6"/>
      <c r="D131" s="5"/>
      <c r="E131" s="7">
        <f>E130*C130</f>
        <v>2643.77</v>
      </c>
      <c r="F131" s="7">
        <f>F130*C130</f>
        <v>811.78</v>
      </c>
      <c r="G131" s="7">
        <f t="shared" si="3"/>
        <v>3455.55</v>
      </c>
    </row>
    <row r="132" spans="1:7" x14ac:dyDescent="0.25">
      <c r="A132" s="5"/>
      <c r="B132" s="5" t="s">
        <v>58</v>
      </c>
      <c r="C132" s="6">
        <v>1</v>
      </c>
      <c r="D132" s="5" t="s">
        <v>59</v>
      </c>
      <c r="E132" s="7">
        <v>169.62</v>
      </c>
      <c r="F132" s="7">
        <v>21.93</v>
      </c>
      <c r="G132" s="7"/>
    </row>
    <row r="133" spans="1:7" x14ac:dyDescent="0.25">
      <c r="A133" s="5"/>
      <c r="B133" s="5"/>
      <c r="C133" s="6"/>
      <c r="D133" s="5"/>
      <c r="E133" s="7">
        <f>E132*C132</f>
        <v>169.62</v>
      </c>
      <c r="F133" s="7">
        <f>F132*C132</f>
        <v>21.93</v>
      </c>
      <c r="G133" s="7">
        <f t="shared" si="3"/>
        <v>191.55</v>
      </c>
    </row>
    <row r="134" spans="1:7" x14ac:dyDescent="0.25">
      <c r="A134" s="5"/>
      <c r="B134" s="5" t="s">
        <v>60</v>
      </c>
      <c r="C134" s="6">
        <v>8</v>
      </c>
      <c r="D134" s="5" t="s">
        <v>59</v>
      </c>
      <c r="E134" s="7">
        <v>48.18</v>
      </c>
      <c r="F134" s="7">
        <v>4.99</v>
      </c>
      <c r="G134" s="7"/>
    </row>
    <row r="135" spans="1:7" x14ac:dyDescent="0.25">
      <c r="A135" s="5"/>
      <c r="B135" s="5"/>
      <c r="C135" s="6"/>
      <c r="D135" s="5"/>
      <c r="E135" s="7">
        <f>E134*C134</f>
        <v>385.44</v>
      </c>
      <c r="F135" s="7">
        <f>F134*C134</f>
        <v>39.92</v>
      </c>
      <c r="G135" s="7">
        <f t="shared" si="3"/>
        <v>425.36</v>
      </c>
    </row>
    <row r="136" spans="1:7" x14ac:dyDescent="0.25">
      <c r="A136" s="5"/>
      <c r="B136" s="5" t="s">
        <v>61</v>
      </c>
      <c r="C136" s="6">
        <v>5</v>
      </c>
      <c r="D136" s="5" t="s">
        <v>59</v>
      </c>
      <c r="E136" s="7">
        <v>48.18</v>
      </c>
      <c r="F136" s="7">
        <v>4.99</v>
      </c>
      <c r="G136" s="7"/>
    </row>
    <row r="137" spans="1:7" x14ac:dyDescent="0.25">
      <c r="A137" s="5"/>
      <c r="B137" s="5"/>
      <c r="C137" s="6"/>
      <c r="D137" s="5"/>
      <c r="E137" s="7">
        <f>E136*C136</f>
        <v>240.9</v>
      </c>
      <c r="F137" s="7">
        <f>F136*C136</f>
        <v>24.950000000000003</v>
      </c>
      <c r="G137" s="7">
        <f t="shared" si="3"/>
        <v>265.85000000000002</v>
      </c>
    </row>
    <row r="138" spans="1:7" x14ac:dyDescent="0.25">
      <c r="A138" s="5"/>
      <c r="B138" s="5" t="s">
        <v>62</v>
      </c>
      <c r="C138" s="6">
        <v>22</v>
      </c>
      <c r="D138" s="5" t="s">
        <v>59</v>
      </c>
      <c r="E138" s="7">
        <v>22.47</v>
      </c>
      <c r="F138" s="7">
        <v>4.99</v>
      </c>
      <c r="G138" s="7"/>
    </row>
    <row r="139" spans="1:7" x14ac:dyDescent="0.25">
      <c r="A139" s="5"/>
      <c r="B139" s="5"/>
      <c r="C139" s="6"/>
      <c r="D139" s="5"/>
      <c r="E139" s="7">
        <f>E138*C138</f>
        <v>494.34</v>
      </c>
      <c r="F139" s="7">
        <f>F138*C138</f>
        <v>109.78</v>
      </c>
      <c r="G139" s="7">
        <f t="shared" si="3"/>
        <v>604.12</v>
      </c>
    </row>
    <row r="140" spans="1:7" x14ac:dyDescent="0.25">
      <c r="A140" s="5"/>
      <c r="B140" s="5" t="s">
        <v>63</v>
      </c>
      <c r="C140" s="6">
        <v>4</v>
      </c>
      <c r="D140" s="5" t="s">
        <v>59</v>
      </c>
      <c r="E140" s="7">
        <v>16.36</v>
      </c>
      <c r="F140" s="7">
        <v>5.99</v>
      </c>
      <c r="G140" s="7"/>
    </row>
    <row r="141" spans="1:7" x14ac:dyDescent="0.25">
      <c r="A141" s="5"/>
      <c r="B141" s="5"/>
      <c r="C141" s="6"/>
      <c r="D141" s="5"/>
      <c r="E141" s="7">
        <v>65.44</v>
      </c>
      <c r="F141" s="7">
        <v>23.96</v>
      </c>
      <c r="G141" s="7">
        <f t="shared" si="3"/>
        <v>89.4</v>
      </c>
    </row>
    <row r="142" spans="1:7" x14ac:dyDescent="0.25">
      <c r="A142" s="5"/>
      <c r="B142" s="5" t="s">
        <v>64</v>
      </c>
      <c r="C142" s="6">
        <v>2</v>
      </c>
      <c r="D142" s="5" t="s">
        <v>59</v>
      </c>
      <c r="E142" s="7">
        <v>47.19</v>
      </c>
      <c r="F142" s="7">
        <v>5.99</v>
      </c>
      <c r="G142" s="7"/>
    </row>
    <row r="143" spans="1:7" x14ac:dyDescent="0.25">
      <c r="A143" s="5"/>
      <c r="B143" s="5"/>
      <c r="C143" s="6"/>
      <c r="D143" s="5"/>
      <c r="E143" s="7">
        <f>E142*C142</f>
        <v>94.38</v>
      </c>
      <c r="F143" s="7">
        <f>F142*C142</f>
        <v>11.98</v>
      </c>
      <c r="G143" s="7">
        <f t="shared" si="3"/>
        <v>106.36</v>
      </c>
    </row>
    <row r="144" spans="1:7" x14ac:dyDescent="0.25">
      <c r="A144" s="5"/>
      <c r="B144" s="5" t="s">
        <v>65</v>
      </c>
      <c r="C144" s="6">
        <v>10</v>
      </c>
      <c r="D144" s="5" t="s">
        <v>66</v>
      </c>
      <c r="E144" s="7">
        <v>16.38</v>
      </c>
      <c r="F144" s="7">
        <v>39.880000000000003</v>
      </c>
      <c r="G144" s="7"/>
    </row>
    <row r="145" spans="1:7" x14ac:dyDescent="0.25">
      <c r="A145" s="5"/>
      <c r="B145" s="5"/>
      <c r="C145" s="6"/>
      <c r="D145" s="5"/>
      <c r="E145" s="7">
        <f>E144*C144</f>
        <v>163.79999999999998</v>
      </c>
      <c r="F145" s="7">
        <f>F144*C144</f>
        <v>398.8</v>
      </c>
      <c r="G145" s="7">
        <f t="shared" si="3"/>
        <v>562.6</v>
      </c>
    </row>
    <row r="146" spans="1:7" x14ac:dyDescent="0.25">
      <c r="A146" s="5"/>
      <c r="B146" s="5" t="s">
        <v>67</v>
      </c>
      <c r="C146" s="6">
        <v>12</v>
      </c>
      <c r="D146" s="5" t="s">
        <v>66</v>
      </c>
      <c r="E146" s="7">
        <v>19.68</v>
      </c>
      <c r="F146" s="7">
        <v>39.880000000000003</v>
      </c>
      <c r="G146" s="7"/>
    </row>
    <row r="147" spans="1:7" x14ac:dyDescent="0.25">
      <c r="A147" s="5"/>
      <c r="B147" s="5"/>
      <c r="C147" s="6"/>
      <c r="D147" s="5"/>
      <c r="E147" s="7">
        <f>E146*C146</f>
        <v>236.16</v>
      </c>
      <c r="F147" s="7">
        <f>F146*C146</f>
        <v>478.56000000000006</v>
      </c>
      <c r="G147" s="7">
        <f t="shared" si="3"/>
        <v>714.72</v>
      </c>
    </row>
    <row r="148" spans="1:7" x14ac:dyDescent="0.25">
      <c r="A148" s="5"/>
      <c r="B148" s="5" t="s">
        <v>68</v>
      </c>
      <c r="C148" s="6">
        <v>25</v>
      </c>
      <c r="D148" s="5" t="s">
        <v>59</v>
      </c>
      <c r="E148" s="7">
        <v>72.05</v>
      </c>
      <c r="F148" s="7">
        <v>19</v>
      </c>
      <c r="G148" s="7"/>
    </row>
    <row r="149" spans="1:7" x14ac:dyDescent="0.25">
      <c r="A149" s="5"/>
      <c r="B149" s="5"/>
      <c r="C149" s="6"/>
      <c r="D149" s="5"/>
      <c r="E149" s="7">
        <f>E148*C148</f>
        <v>1801.25</v>
      </c>
      <c r="F149" s="7">
        <f>F148*C148</f>
        <v>475</v>
      </c>
      <c r="G149" s="7">
        <f t="shared" ref="G149:G191" si="4">SUM(E149:F149)</f>
        <v>2276.25</v>
      </c>
    </row>
    <row r="150" spans="1:7" x14ac:dyDescent="0.25">
      <c r="A150" s="5"/>
      <c r="B150" s="5" t="s">
        <v>69</v>
      </c>
      <c r="C150" s="6">
        <v>43</v>
      </c>
      <c r="D150" s="5" t="s">
        <v>59</v>
      </c>
      <c r="E150" s="7">
        <v>118.8</v>
      </c>
      <c r="F150" s="7">
        <v>19</v>
      </c>
      <c r="G150" s="7"/>
    </row>
    <row r="151" spans="1:7" x14ac:dyDescent="0.25">
      <c r="A151" s="5"/>
      <c r="B151" s="5"/>
      <c r="C151" s="6"/>
      <c r="D151" s="5"/>
      <c r="E151" s="7">
        <f>E150*C150</f>
        <v>5108.3999999999996</v>
      </c>
      <c r="F151" s="7">
        <f>F150*C150</f>
        <v>817</v>
      </c>
      <c r="G151" s="7">
        <f t="shared" si="4"/>
        <v>5925.4</v>
      </c>
    </row>
    <row r="152" spans="1:7" x14ac:dyDescent="0.25">
      <c r="A152" s="5"/>
      <c r="B152" s="5" t="s">
        <v>70</v>
      </c>
      <c r="C152" s="6">
        <v>22</v>
      </c>
      <c r="D152" s="5" t="s">
        <v>59</v>
      </c>
      <c r="E152" s="7">
        <v>207.9</v>
      </c>
      <c r="F152" s="7">
        <v>19</v>
      </c>
      <c r="G152" s="7"/>
    </row>
    <row r="153" spans="1:7" x14ac:dyDescent="0.25">
      <c r="A153" s="5"/>
      <c r="B153" s="5"/>
      <c r="C153" s="6"/>
      <c r="D153" s="5"/>
      <c r="E153" s="7">
        <f>E152*C152</f>
        <v>4573.8</v>
      </c>
      <c r="F153" s="7">
        <f>F152*C152</f>
        <v>418</v>
      </c>
      <c r="G153" s="7">
        <f t="shared" si="4"/>
        <v>4991.8</v>
      </c>
    </row>
    <row r="154" spans="1:7" x14ac:dyDescent="0.25">
      <c r="A154" s="5"/>
      <c r="B154" s="5" t="s">
        <v>71</v>
      </c>
      <c r="C154" s="6">
        <v>3</v>
      </c>
      <c r="D154" s="5" t="s">
        <v>59</v>
      </c>
      <c r="E154" s="7">
        <v>97.9</v>
      </c>
      <c r="F154" s="7">
        <v>19</v>
      </c>
      <c r="G154" s="7"/>
    </row>
    <row r="155" spans="1:7" x14ac:dyDescent="0.25">
      <c r="A155" s="5"/>
      <c r="B155" s="5"/>
      <c r="C155" s="6"/>
      <c r="D155" s="5"/>
      <c r="E155" s="7">
        <f>E154*C154</f>
        <v>293.70000000000005</v>
      </c>
      <c r="F155" s="7">
        <f>F154*C154</f>
        <v>57</v>
      </c>
      <c r="G155" s="7">
        <f t="shared" si="4"/>
        <v>350.70000000000005</v>
      </c>
    </row>
    <row r="156" spans="1:7" x14ac:dyDescent="0.25">
      <c r="A156" s="5"/>
      <c r="B156" s="5" t="s">
        <v>72</v>
      </c>
      <c r="C156" s="6">
        <v>1</v>
      </c>
      <c r="D156" s="5" t="s">
        <v>66</v>
      </c>
      <c r="E156" s="7">
        <v>418</v>
      </c>
      <c r="F156" s="7">
        <v>120</v>
      </c>
      <c r="G156" s="7"/>
    </row>
    <row r="157" spans="1:7" x14ac:dyDescent="0.25">
      <c r="A157" s="5"/>
      <c r="B157" s="5"/>
      <c r="C157" s="6"/>
      <c r="D157" s="5"/>
      <c r="E157" s="18">
        <f>E156*C156</f>
        <v>418</v>
      </c>
      <c r="F157" s="18">
        <f>F156*C156</f>
        <v>120</v>
      </c>
      <c r="G157" s="7">
        <f>E157+F157</f>
        <v>538</v>
      </c>
    </row>
    <row r="158" spans="1:7" x14ac:dyDescent="0.25">
      <c r="A158" s="5"/>
      <c r="B158" s="5"/>
      <c r="C158" s="6"/>
      <c r="D158" s="5"/>
      <c r="E158" s="7"/>
      <c r="F158" s="7"/>
      <c r="G158" s="7"/>
    </row>
    <row r="159" spans="1:7" x14ac:dyDescent="0.25">
      <c r="A159" s="19"/>
      <c r="B159" s="19" t="s">
        <v>14</v>
      </c>
      <c r="C159" s="20"/>
      <c r="D159" s="19"/>
      <c r="E159" s="21">
        <f>E157+E155+E153+E151+E149+E147+E145+E143+E141+E139+E137+E135+E133+E131+E129+E127</f>
        <v>22740</v>
      </c>
      <c r="F159" s="21">
        <f>F157+F155+F153+F151+F149+F147+F145+F143+F141+F139+F137+F135+F133+F131+F129+F127</f>
        <v>5729.86</v>
      </c>
      <c r="G159" s="21">
        <f t="shared" si="4"/>
        <v>28469.86</v>
      </c>
    </row>
    <row r="160" spans="1:7" x14ac:dyDescent="0.25">
      <c r="A160" s="5"/>
      <c r="B160" s="5"/>
      <c r="C160" s="6"/>
      <c r="D160" s="5"/>
      <c r="E160" s="7"/>
      <c r="F160" s="7"/>
      <c r="G160" s="7"/>
    </row>
    <row r="161" spans="1:7" x14ac:dyDescent="0.25">
      <c r="A161" s="8">
        <v>13</v>
      </c>
      <c r="B161" s="8" t="s">
        <v>73</v>
      </c>
      <c r="C161" s="9"/>
      <c r="D161" s="8"/>
      <c r="E161" s="10"/>
      <c r="F161" s="10"/>
      <c r="G161" s="10"/>
    </row>
    <row r="162" spans="1:7" x14ac:dyDescent="0.25">
      <c r="A162" s="5"/>
      <c r="B162" s="5" t="s">
        <v>74</v>
      </c>
      <c r="C162" s="6">
        <v>4</v>
      </c>
      <c r="D162" s="5" t="s">
        <v>91</v>
      </c>
      <c r="E162" s="7">
        <v>550</v>
      </c>
      <c r="F162" s="7">
        <v>14.46</v>
      </c>
      <c r="G162" s="7"/>
    </row>
    <row r="163" spans="1:7" x14ac:dyDescent="0.25">
      <c r="A163" s="5"/>
      <c r="B163" s="5"/>
      <c r="C163" s="6"/>
      <c r="D163" s="5"/>
      <c r="E163" s="7">
        <f>E162*C162</f>
        <v>2200</v>
      </c>
      <c r="F163" s="7">
        <f>F162*C162</f>
        <v>57.84</v>
      </c>
      <c r="G163" s="7">
        <f t="shared" si="4"/>
        <v>2257.84</v>
      </c>
    </row>
    <row r="164" spans="1:7" x14ac:dyDescent="0.25">
      <c r="A164" s="5"/>
      <c r="B164" s="5" t="s">
        <v>75</v>
      </c>
      <c r="C164" s="6">
        <v>4</v>
      </c>
      <c r="D164" s="5" t="s">
        <v>91</v>
      </c>
      <c r="E164" s="7">
        <v>82.5</v>
      </c>
      <c r="F164" s="7">
        <v>34</v>
      </c>
      <c r="G164" s="7"/>
    </row>
    <row r="165" spans="1:7" x14ac:dyDescent="0.25">
      <c r="A165" s="5"/>
      <c r="B165" s="5"/>
      <c r="C165" s="6"/>
      <c r="D165" s="5"/>
      <c r="E165" s="7">
        <f>E164*C164</f>
        <v>330</v>
      </c>
      <c r="F165" s="7">
        <f>F164*C164</f>
        <v>136</v>
      </c>
      <c r="G165" s="7">
        <f t="shared" si="4"/>
        <v>466</v>
      </c>
    </row>
    <row r="166" spans="1:7" x14ac:dyDescent="0.25">
      <c r="A166" s="5"/>
      <c r="B166" s="5"/>
      <c r="C166" s="6"/>
      <c r="D166" s="5"/>
      <c r="E166" s="7"/>
      <c r="F166" s="7"/>
      <c r="G166" s="7"/>
    </row>
    <row r="167" spans="1:7" x14ac:dyDescent="0.25">
      <c r="A167" s="19"/>
      <c r="B167" s="19" t="s">
        <v>14</v>
      </c>
      <c r="C167" s="20"/>
      <c r="D167" s="19"/>
      <c r="E167" s="21">
        <f>E165+E163</f>
        <v>2530</v>
      </c>
      <c r="F167" s="21">
        <f>F165+F163</f>
        <v>193.84</v>
      </c>
      <c r="G167" s="21">
        <f t="shared" si="4"/>
        <v>2723.84</v>
      </c>
    </row>
    <row r="168" spans="1:7" x14ac:dyDescent="0.25">
      <c r="A168" s="5"/>
      <c r="B168" s="5"/>
      <c r="C168" s="6"/>
      <c r="D168" s="5"/>
      <c r="E168" s="7"/>
      <c r="F168" s="7"/>
      <c r="G168" s="7"/>
    </row>
    <row r="169" spans="1:7" x14ac:dyDescent="0.25">
      <c r="A169" s="15">
        <v>14</v>
      </c>
      <c r="B169" s="15" t="s">
        <v>76</v>
      </c>
      <c r="C169" s="16"/>
      <c r="D169" s="15"/>
      <c r="E169" s="17"/>
      <c r="F169" s="17"/>
      <c r="G169" s="17"/>
    </row>
    <row r="170" spans="1:7" x14ac:dyDescent="0.25">
      <c r="A170" s="5"/>
      <c r="B170" s="5" t="s">
        <v>77</v>
      </c>
      <c r="C170" s="6">
        <v>1</v>
      </c>
      <c r="D170" s="5" t="s">
        <v>59</v>
      </c>
      <c r="E170" s="7">
        <v>5390</v>
      </c>
      <c r="F170" s="7">
        <v>4500</v>
      </c>
      <c r="G170" s="7"/>
    </row>
    <row r="171" spans="1:7" x14ac:dyDescent="0.25">
      <c r="A171" s="5"/>
      <c r="B171" s="5"/>
      <c r="C171" s="6"/>
      <c r="D171" s="5"/>
      <c r="E171" s="7">
        <f>E170*C170</f>
        <v>5390</v>
      </c>
      <c r="F171" s="7">
        <f>F170*C170</f>
        <v>4500</v>
      </c>
      <c r="G171" s="7">
        <f t="shared" si="4"/>
        <v>9890</v>
      </c>
    </row>
    <row r="172" spans="1:7" x14ac:dyDescent="0.25">
      <c r="A172" s="5"/>
      <c r="B172" s="5" t="s">
        <v>78</v>
      </c>
      <c r="C172" s="6">
        <v>1</v>
      </c>
      <c r="D172" s="5" t="s">
        <v>59</v>
      </c>
      <c r="E172" s="7">
        <v>1375</v>
      </c>
      <c r="F172" s="7">
        <v>2500</v>
      </c>
      <c r="G172" s="7"/>
    </row>
    <row r="173" spans="1:7" x14ac:dyDescent="0.25">
      <c r="A173" s="5"/>
      <c r="B173" s="5"/>
      <c r="C173" s="6"/>
      <c r="D173" s="5"/>
      <c r="E173" s="7">
        <f>E172*C172</f>
        <v>1375</v>
      </c>
      <c r="F173" s="7">
        <f>F172*C172</f>
        <v>2500</v>
      </c>
      <c r="G173" s="7">
        <f t="shared" si="4"/>
        <v>3875</v>
      </c>
    </row>
    <row r="174" spans="1:7" x14ac:dyDescent="0.25">
      <c r="A174" s="5"/>
      <c r="B174" s="5"/>
      <c r="C174" s="6"/>
      <c r="D174" s="5"/>
      <c r="E174" s="7"/>
      <c r="F174" s="7"/>
      <c r="G174" s="7">
        <f t="shared" si="4"/>
        <v>0</v>
      </c>
    </row>
    <row r="175" spans="1:7" x14ac:dyDescent="0.25">
      <c r="A175" s="19"/>
      <c r="B175" s="19" t="s">
        <v>14</v>
      </c>
      <c r="C175" s="20"/>
      <c r="D175" s="19"/>
      <c r="E175" s="21">
        <f>E173+E171</f>
        <v>6765</v>
      </c>
      <c r="F175" s="21">
        <f>F173+F171</f>
        <v>7000</v>
      </c>
      <c r="G175" s="21">
        <f t="shared" si="4"/>
        <v>13765</v>
      </c>
    </row>
    <row r="176" spans="1:7" x14ac:dyDescent="0.25">
      <c r="A176" s="5"/>
      <c r="B176" s="5"/>
      <c r="C176" s="6"/>
      <c r="D176" s="5"/>
      <c r="E176" s="7"/>
      <c r="F176" s="7"/>
      <c r="G176" s="7"/>
    </row>
    <row r="177" spans="1:7" x14ac:dyDescent="0.25">
      <c r="A177" s="15">
        <v>15</v>
      </c>
      <c r="B177" s="15" t="s">
        <v>79</v>
      </c>
      <c r="C177" s="16"/>
      <c r="D177" s="15"/>
      <c r="E177" s="17"/>
      <c r="F177" s="17"/>
      <c r="G177" s="17"/>
    </row>
    <row r="178" spans="1:7" x14ac:dyDescent="0.25">
      <c r="A178" s="5"/>
      <c r="B178" s="5" t="s">
        <v>80</v>
      </c>
      <c r="C178" s="6">
        <v>1</v>
      </c>
      <c r="D178" s="5" t="s">
        <v>91</v>
      </c>
      <c r="E178" s="7">
        <v>7150</v>
      </c>
      <c r="F178" s="7">
        <v>4150</v>
      </c>
      <c r="G178" s="7"/>
    </row>
    <row r="179" spans="1:7" x14ac:dyDescent="0.25">
      <c r="A179" s="5"/>
      <c r="B179" s="5"/>
      <c r="C179" s="6"/>
      <c r="D179" s="5"/>
      <c r="E179" s="18">
        <f>E178*C178</f>
        <v>7150</v>
      </c>
      <c r="F179" s="18">
        <f>F178*C178</f>
        <v>4150</v>
      </c>
      <c r="G179" s="7">
        <f>SUM(E178:F178)</f>
        <v>11300</v>
      </c>
    </row>
    <row r="180" spans="1:7" x14ac:dyDescent="0.25">
      <c r="A180" s="5"/>
      <c r="B180" s="5" t="s">
        <v>81</v>
      </c>
      <c r="C180" s="6">
        <v>1</v>
      </c>
      <c r="D180" s="5" t="s">
        <v>91</v>
      </c>
      <c r="E180" s="7">
        <v>1375</v>
      </c>
      <c r="F180" s="7">
        <v>200</v>
      </c>
      <c r="G180" s="7"/>
    </row>
    <row r="181" spans="1:7" x14ac:dyDescent="0.25">
      <c r="A181" s="5"/>
      <c r="B181" s="5"/>
      <c r="C181" s="6"/>
      <c r="D181" s="5"/>
      <c r="E181" s="18">
        <f>E180*C180</f>
        <v>1375</v>
      </c>
      <c r="F181" s="18">
        <f>F180*C180</f>
        <v>200</v>
      </c>
      <c r="G181" s="7">
        <f>SUM(E180:F180)</f>
        <v>1575</v>
      </c>
    </row>
    <row r="182" spans="1:7" x14ac:dyDescent="0.25">
      <c r="A182" s="5"/>
      <c r="B182" s="5" t="s">
        <v>82</v>
      </c>
      <c r="C182" s="6">
        <v>29.5</v>
      </c>
      <c r="D182" s="5" t="s">
        <v>92</v>
      </c>
      <c r="E182" s="7">
        <v>61.6</v>
      </c>
      <c r="F182" s="7">
        <v>12</v>
      </c>
      <c r="G182" s="7"/>
    </row>
    <row r="183" spans="1:7" x14ac:dyDescent="0.25">
      <c r="A183" s="5"/>
      <c r="B183" s="5"/>
      <c r="C183" s="6"/>
      <c r="D183" s="5"/>
      <c r="E183" s="7">
        <f>E182*C182</f>
        <v>1817.2</v>
      </c>
      <c r="F183" s="7">
        <f>F182*C182</f>
        <v>354</v>
      </c>
      <c r="G183" s="7">
        <f t="shared" si="4"/>
        <v>2171.1999999999998</v>
      </c>
    </row>
    <row r="184" spans="1:7" x14ac:dyDescent="0.25">
      <c r="A184" s="5"/>
      <c r="B184" s="5"/>
      <c r="C184" s="6"/>
      <c r="D184" s="5"/>
      <c r="E184" s="7"/>
      <c r="F184" s="7"/>
      <c r="G184" s="7"/>
    </row>
    <row r="185" spans="1:7" x14ac:dyDescent="0.25">
      <c r="A185" s="19"/>
      <c r="B185" s="19" t="s">
        <v>14</v>
      </c>
      <c r="C185" s="20"/>
      <c r="D185" s="19"/>
      <c r="E185" s="21">
        <f>E183+E181+E179</f>
        <v>10342.200000000001</v>
      </c>
      <c r="F185" s="21">
        <f>F183+F181+F179</f>
        <v>4704</v>
      </c>
      <c r="G185" s="21">
        <f t="shared" si="4"/>
        <v>15046.2</v>
      </c>
    </row>
    <row r="186" spans="1:7" x14ac:dyDescent="0.25">
      <c r="A186" s="5"/>
      <c r="B186" s="5"/>
      <c r="C186" s="6"/>
      <c r="D186" s="5"/>
      <c r="E186" s="7"/>
      <c r="F186" s="7"/>
      <c r="G186" s="7"/>
    </row>
    <row r="187" spans="1:7" x14ac:dyDescent="0.25">
      <c r="A187" s="15">
        <v>16</v>
      </c>
      <c r="B187" s="15" t="s">
        <v>83</v>
      </c>
      <c r="C187" s="16"/>
      <c r="D187" s="15"/>
      <c r="E187" s="17"/>
      <c r="F187" s="17"/>
      <c r="G187" s="17"/>
    </row>
    <row r="188" spans="1:7" x14ac:dyDescent="0.25">
      <c r="A188" s="5"/>
      <c r="B188" s="5" t="s">
        <v>84</v>
      </c>
      <c r="C188" s="6">
        <v>152</v>
      </c>
      <c r="D188" s="5" t="s">
        <v>12</v>
      </c>
      <c r="E188" s="7">
        <v>0</v>
      </c>
      <c r="F188" s="7">
        <v>6.15</v>
      </c>
      <c r="G188" s="7">
        <f t="shared" si="4"/>
        <v>6.15</v>
      </c>
    </row>
    <row r="189" spans="1:7" x14ac:dyDescent="0.25">
      <c r="A189" s="5"/>
      <c r="B189" s="5"/>
      <c r="C189" s="6"/>
      <c r="D189" s="5"/>
      <c r="E189" s="7">
        <f>E188*C188</f>
        <v>0</v>
      </c>
      <c r="F189" s="7">
        <f>F188*C188</f>
        <v>934.80000000000007</v>
      </c>
      <c r="G189" s="7">
        <f t="shared" si="4"/>
        <v>934.80000000000007</v>
      </c>
    </row>
    <row r="190" spans="1:7" x14ac:dyDescent="0.25">
      <c r="A190" s="5"/>
      <c r="B190" s="5"/>
      <c r="C190" s="6"/>
      <c r="D190" s="5"/>
      <c r="E190" s="7"/>
      <c r="F190" s="7"/>
      <c r="G190" s="7"/>
    </row>
    <row r="191" spans="1:7" x14ac:dyDescent="0.25">
      <c r="A191" s="19"/>
      <c r="B191" s="19" t="s">
        <v>14</v>
      </c>
      <c r="C191" s="20"/>
      <c r="D191" s="19"/>
      <c r="E191" s="21">
        <f>E189</f>
        <v>0</v>
      </c>
      <c r="F191" s="21">
        <f>F189</f>
        <v>934.80000000000007</v>
      </c>
      <c r="G191" s="21">
        <f t="shared" si="4"/>
        <v>934.80000000000007</v>
      </c>
    </row>
    <row r="192" spans="1:7" x14ac:dyDescent="0.25">
      <c r="A192" s="1"/>
      <c r="B192" s="1"/>
      <c r="C192" s="2"/>
      <c r="D192" s="1"/>
      <c r="E192" s="4"/>
      <c r="F192" s="4"/>
      <c r="G192" s="4"/>
    </row>
    <row r="193" spans="1:7" x14ac:dyDescent="0.25">
      <c r="A193" s="1"/>
      <c r="B193" s="1"/>
      <c r="C193" s="2"/>
      <c r="D193" s="1"/>
      <c r="E193" s="4"/>
      <c r="F193" s="4"/>
      <c r="G193" s="4"/>
    </row>
    <row r="194" spans="1:7" x14ac:dyDescent="0.25">
      <c r="A194" s="15"/>
      <c r="B194" s="15" t="s">
        <v>85</v>
      </c>
      <c r="C194" s="16"/>
      <c r="D194" s="15"/>
      <c r="E194" s="17">
        <f>SUM(E12+E23+E29+E47+E63+E75+E81+E91+E103+E109+E123+E159+E167+E175+E185)</f>
        <v>128612.37809999999</v>
      </c>
      <c r="F194" s="17">
        <f>SUM(F12+F23+F29+F47+F63+F75+F81+F91+F103+F109+F123+F159+F167+F175+F185+F191)</f>
        <v>53775.750899999992</v>
      </c>
      <c r="G194" s="17">
        <f>SUM(G12+G23+G29+G47+G63+G75+G81+G91+G103+G109+G123+G159+G167+G175+G185+G191)</f>
        <v>182388.12899999999</v>
      </c>
    </row>
  </sheetData>
  <mergeCells count="4">
    <mergeCell ref="A1:G1"/>
    <mergeCell ref="A2:G2"/>
    <mergeCell ref="A3:G3"/>
    <mergeCell ref="A4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2015-05-25T13:04:14Z</cp:lastPrinted>
  <dcterms:created xsi:type="dcterms:W3CDTF">2015-03-12T17:41:30Z</dcterms:created>
  <dcterms:modified xsi:type="dcterms:W3CDTF">2015-05-25T13:23:49Z</dcterms:modified>
</cp:coreProperties>
</file>